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15036" windowHeight="9732"/>
  </bookViews>
  <sheets>
    <sheet name="Scenario Allocations" sheetId="1" r:id="rId1"/>
  </sheets>
  <calcPr calcId="145621"/>
  <fileRecoveryPr repairLoad="1"/>
</workbook>
</file>

<file path=xl/calcChain.xml><?xml version="1.0" encoding="utf-8"?>
<calcChain xmlns="http://schemas.openxmlformats.org/spreadsheetml/2006/main">
  <c r="B90" i="1" l="1"/>
  <c r="C90" i="1" s="1"/>
  <c r="C89" i="1"/>
  <c r="D89" i="1" s="1"/>
  <c r="C88" i="1"/>
  <c r="D88" i="1" s="1"/>
  <c r="C87" i="1"/>
  <c r="D87" i="1" s="1"/>
  <c r="C86" i="1"/>
  <c r="D86" i="1" s="1"/>
  <c r="C85" i="1"/>
  <c r="D85" i="1" s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5" i="1"/>
  <c r="D75" i="1" s="1"/>
  <c r="C74" i="1"/>
  <c r="D74" i="1" s="1"/>
  <c r="C73" i="1"/>
  <c r="D73" i="1" s="1"/>
  <c r="D90" i="1" s="1"/>
  <c r="D63" i="1"/>
  <c r="D65" i="1" s="1"/>
  <c r="B63" i="1"/>
  <c r="C63" i="1" s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F38" i="1"/>
  <c r="B37" i="1"/>
  <c r="C37" i="1" s="1"/>
  <c r="C36" i="1"/>
  <c r="E36" i="1" s="1"/>
  <c r="C35" i="1"/>
  <c r="E35" i="1" s="1"/>
  <c r="C34" i="1"/>
  <c r="E34" i="1" s="1"/>
  <c r="C33" i="1"/>
  <c r="E33" i="1" s="1"/>
  <c r="C32" i="1"/>
  <c r="E32" i="1" s="1"/>
  <c r="C31" i="1"/>
  <c r="E31" i="1" s="1"/>
  <c r="C30" i="1"/>
  <c r="E30" i="1" s="1"/>
  <c r="C29" i="1"/>
  <c r="E29" i="1" s="1"/>
  <c r="C28" i="1"/>
  <c r="E28" i="1" s="1"/>
  <c r="C27" i="1"/>
  <c r="E27" i="1" s="1"/>
  <c r="C26" i="1"/>
  <c r="E26" i="1" s="1"/>
  <c r="C25" i="1"/>
  <c r="E25" i="1" s="1"/>
  <c r="C24" i="1"/>
  <c r="E24" i="1" s="1"/>
  <c r="C23" i="1"/>
  <c r="E23" i="1" s="1"/>
  <c r="C22" i="1"/>
  <c r="C21" i="1"/>
  <c r="C20" i="1"/>
  <c r="C9" i="1"/>
  <c r="E70" i="1" s="1"/>
  <c r="C4" i="1"/>
  <c r="D91" i="1" l="1"/>
  <c r="D92" i="1" s="1"/>
  <c r="F70" i="1"/>
  <c r="E15" i="1"/>
  <c r="E20" i="1"/>
  <c r="E21" i="1"/>
  <c r="E22" i="1"/>
  <c r="C10" i="1"/>
  <c r="E17" i="1"/>
  <c r="D35" i="1"/>
  <c r="F35" i="1" s="1"/>
  <c r="F43" i="1"/>
  <c r="D14" i="1"/>
  <c r="D22" i="1" s="1"/>
  <c r="F22" i="1" s="1"/>
  <c r="F44" i="1"/>
  <c r="D33" i="1" l="1"/>
  <c r="F33" i="1" s="1"/>
  <c r="D31" i="1"/>
  <c r="F31" i="1" s="1"/>
  <c r="D29" i="1"/>
  <c r="F29" i="1" s="1"/>
  <c r="D27" i="1"/>
  <c r="F27" i="1" s="1"/>
  <c r="D25" i="1"/>
  <c r="F25" i="1" s="1"/>
  <c r="D23" i="1"/>
  <c r="F23" i="1" s="1"/>
  <c r="D16" i="1"/>
  <c r="E16" i="1" s="1"/>
  <c r="E14" i="1"/>
  <c r="D36" i="1"/>
  <c r="F36" i="1" s="1"/>
  <c r="D34" i="1"/>
  <c r="F34" i="1" s="1"/>
  <c r="D32" i="1"/>
  <c r="F32" i="1" s="1"/>
  <c r="D30" i="1"/>
  <c r="F30" i="1" s="1"/>
  <c r="D28" i="1"/>
  <c r="F28" i="1" s="1"/>
  <c r="D26" i="1"/>
  <c r="F26" i="1" s="1"/>
  <c r="D24" i="1"/>
  <c r="F24" i="1" s="1"/>
  <c r="E37" i="1"/>
  <c r="D21" i="1"/>
  <c r="F21" i="1" s="1"/>
  <c r="D20" i="1"/>
  <c r="D37" i="1" l="1"/>
  <c r="F20" i="1"/>
  <c r="F37" i="1" s="1"/>
  <c r="F39" i="1" s="1"/>
</calcChain>
</file>

<file path=xl/sharedStrings.xml><?xml version="1.0" encoding="utf-8"?>
<sst xmlns="http://schemas.openxmlformats.org/spreadsheetml/2006/main" count="98" uniqueCount="45">
  <si>
    <t>SWP Allocation to Bay Region</t>
  </si>
  <si>
    <t>60% Allocation</t>
  </si>
  <si>
    <t>40% Allocation</t>
  </si>
  <si>
    <t>Total Allocation to Region</t>
  </si>
  <si>
    <t>Utilization of 40% Allocation</t>
  </si>
  <si>
    <t>BACCC</t>
  </si>
  <si>
    <t>Fiscal Agent to Administer 40% Allocation</t>
  </si>
  <si>
    <t>Allocation to Colleges</t>
  </si>
  <si>
    <t>&lt;= Amount allocated by this vote</t>
  </si>
  <si>
    <t>Total</t>
  </si>
  <si>
    <t>Scenario 3A</t>
  </si>
  <si>
    <t>% of Allocable Regional Share</t>
  </si>
  <si>
    <t>Directed to Colleges to Address Local Needs</t>
  </si>
  <si>
    <t>Directed to Colleges to Address Regional Needs</t>
  </si>
  <si>
    <t>Total 40% Direct to Colleges</t>
  </si>
  <si>
    <t xml:space="preserve">Directed to Multiple Colleges for Regional Projects </t>
  </si>
  <si>
    <t>Districts</t>
  </si>
  <si>
    <t>% of Total Bay</t>
  </si>
  <si>
    <t>Direct to Colleges for Local Needs</t>
  </si>
  <si>
    <t>Direct to Colleges for Regional Needs</t>
  </si>
  <si>
    <t>Total Direct to Colleges</t>
  </si>
  <si>
    <t>Cabrillo</t>
  </si>
  <si>
    <t>Chabot‐Las Positas</t>
  </si>
  <si>
    <t>Contra Costa</t>
  </si>
  <si>
    <t>Foothill‐DeAnza</t>
  </si>
  <si>
    <t>Gavilan</t>
  </si>
  <si>
    <t>Hartnell</t>
  </si>
  <si>
    <t>Marin</t>
  </si>
  <si>
    <t>Monterey Peninsula</t>
  </si>
  <si>
    <t>Napa Valley</t>
  </si>
  <si>
    <t>Ohlone</t>
  </si>
  <si>
    <t>Peralta</t>
  </si>
  <si>
    <t>San Francisco</t>
  </si>
  <si>
    <t>San Jose‐Evergreen</t>
  </si>
  <si>
    <t>San Mateo</t>
  </si>
  <si>
    <t>Solano</t>
  </si>
  <si>
    <t>Sonoma</t>
  </si>
  <si>
    <t>West Valley‐Mission</t>
  </si>
  <si>
    <t>TOTAL</t>
  </si>
  <si>
    <t>Multi-College Projects - Funding also Directed to Colleges</t>
  </si>
  <si>
    <t>TOTAL TO COLLEGES</t>
  </si>
  <si>
    <t>Scenario 3B</t>
  </si>
  <si>
    <t>Directed to Colleges to Address Local &amp; Regional Needs</t>
  </si>
  <si>
    <t>Direct to Colleges for Local &amp; Regional Needs</t>
  </si>
  <si>
    <t>Scenario 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</si>
</sst>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</font>
    <font>
      <b/>
      <sz val="14"/>
      <name val="Lato"/>
    </font>
    <font>
      <sz val="10"/>
      <name val="Arial"/>
    </font>
    <font>
      <sz val="11"/>
      <name val="Arial"/>
    </font>
    <font>
      <b/>
      <sz val="11"/>
      <name val="Arial"/>
    </font>
    <font>
      <sz val="11"/>
      <color rgb="FF0000FF"/>
      <name val="Arial"/>
    </font>
    <font>
      <sz val="14"/>
      <color rgb="FFFFFFFF"/>
      <name val="Arial"/>
    </font>
    <font>
      <sz val="11"/>
      <color rgb="FFFFFFFF"/>
      <name val="Arial"/>
    </font>
    <font>
      <sz val="11"/>
      <color rgb="FFFFFFFF"/>
      <name val="Arial"/>
    </font>
    <font>
      <sz val="10"/>
      <color rgb="FFFFFFFF"/>
      <name val="Arial"/>
    </font>
    <font>
      <sz val="11"/>
      <name val="Arial"/>
    </font>
    <font>
      <b/>
      <sz val="10"/>
      <name val="Arial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 wrapText="1"/>
    </xf>
    <xf numFmtId="3" fontId="3" fillId="0" borderId="0" xfId="0" applyNumberFormat="1" applyFont="1" applyAlignment="1"/>
    <xf numFmtId="9" fontId="2" fillId="0" borderId="0" xfId="0" applyNumberFormat="1" applyFont="1" applyAlignmen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 wrapText="1"/>
    </xf>
    <xf numFmtId="3" fontId="4" fillId="0" borderId="0" xfId="0" applyNumberFormat="1" applyFont="1" applyAlignment="1"/>
    <xf numFmtId="3" fontId="4" fillId="0" borderId="0" xfId="0" applyNumberFormat="1" applyFont="1"/>
    <xf numFmtId="0" fontId="5" fillId="0" borderId="0" xfId="0" applyFont="1" applyAlignment="1">
      <alignment horizontal="left" vertical="top"/>
    </xf>
    <xf numFmtId="3" fontId="3" fillId="0" borderId="0" xfId="0" applyNumberFormat="1" applyFont="1"/>
    <xf numFmtId="0" fontId="6" fillId="2" borderId="0" xfId="0" applyFont="1" applyFill="1" applyAlignment="1">
      <alignment wrapText="1"/>
    </xf>
    <xf numFmtId="3" fontId="7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/>
    <xf numFmtId="0" fontId="10" fillId="0" borderId="0" xfId="0" applyFont="1" applyAlignment="1">
      <alignment wrapText="1"/>
    </xf>
    <xf numFmtId="3" fontId="10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9" fontId="10" fillId="0" borderId="0" xfId="0" applyNumberFormat="1" applyFont="1"/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/>
    </xf>
    <xf numFmtId="9" fontId="11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2" fillId="0" borderId="1" xfId="0" applyFont="1" applyBorder="1" applyAlignment="1"/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right" vertical="top"/>
    </xf>
    <xf numFmtId="10" fontId="3" fillId="0" borderId="1" xfId="0" applyNumberFormat="1" applyFont="1" applyBorder="1"/>
    <xf numFmtId="3" fontId="3" fillId="0" borderId="1" xfId="0" applyNumberFormat="1" applyFont="1" applyBorder="1"/>
    <xf numFmtId="0" fontId="3" fillId="0" borderId="0" xfId="0" applyFont="1" applyAlignment="1"/>
    <xf numFmtId="10" fontId="3" fillId="0" borderId="0" xfId="0" applyNumberFormat="1" applyFont="1"/>
    <xf numFmtId="0" fontId="4" fillId="0" borderId="1" xfId="0" applyFont="1" applyBorder="1" applyAlignment="1"/>
    <xf numFmtId="3" fontId="4" fillId="0" borderId="1" xfId="0" applyNumberFormat="1" applyFont="1" applyBorder="1"/>
    <xf numFmtId="10" fontId="4" fillId="0" borderId="1" xfId="0" applyNumberFormat="1" applyFont="1" applyBorder="1"/>
    <xf numFmtId="3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top"/>
    </xf>
    <xf numFmtId="3" fontId="14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/>
    </xf>
    <xf numFmtId="0" fontId="4" fillId="0" borderId="1" xfId="0" applyFont="1" applyBorder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9" fontId="10" fillId="0" borderId="0" xfId="0" applyNumberFormat="1" applyFont="1" applyAlignment="1"/>
    <xf numFmtId="0" fontId="4" fillId="0" borderId="0" xfId="0" applyFont="1" applyAlignment="1">
      <alignment horizontal="right" wrapText="1"/>
    </xf>
    <xf numFmtId="0" fontId="0" fillId="0" borderId="0" xfId="0" applyFont="1" applyAlignment="1"/>
    <xf numFmtId="0" fontId="10" fillId="0" borderId="0" xfId="0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7"/>
  <sheetViews>
    <sheetView tabSelected="1" workbookViewId="0">
      <selection sqref="A1:C1"/>
    </sheetView>
  </sheetViews>
  <sheetFormatPr defaultColWidth="14.44140625" defaultRowHeight="15.75" customHeight="1"/>
  <cols>
    <col min="1" max="1" width="21.44140625" customWidth="1"/>
    <col min="2" max="2" width="15.44140625" customWidth="1"/>
    <col min="3" max="3" width="12.44140625" customWidth="1"/>
    <col min="4" max="4" width="14.109375" customWidth="1"/>
    <col min="5" max="5" width="17" customWidth="1"/>
    <col min="6" max="6" width="13.88671875" customWidth="1"/>
    <col min="7" max="7" width="10.44140625" customWidth="1"/>
    <col min="8" max="8" width="11.5546875" customWidth="1"/>
    <col min="9" max="9" width="5.6640625" customWidth="1"/>
    <col min="10" max="10" width="20.109375" customWidth="1"/>
  </cols>
  <sheetData>
    <row r="1" spans="1:23">
      <c r="A1" s="58" t="s">
        <v>0</v>
      </c>
      <c r="B1" s="53"/>
      <c r="C1" s="53"/>
      <c r="D1" s="1"/>
      <c r="E1" s="1"/>
      <c r="F1" s="1"/>
      <c r="G1" s="1"/>
      <c r="H1" s="2"/>
      <c r="I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customHeight="1">
      <c r="A2" s="57" t="s">
        <v>1</v>
      </c>
      <c r="B2" s="53"/>
      <c r="C2" s="5">
        <v>25013851</v>
      </c>
      <c r="D2" s="3"/>
      <c r="H2" s="6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5.75" customHeight="1">
      <c r="A3" s="57" t="s">
        <v>2</v>
      </c>
      <c r="B3" s="53"/>
      <c r="C3" s="5">
        <v>16675900</v>
      </c>
      <c r="D3" s="7"/>
      <c r="H3" s="6"/>
      <c r="I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5.75" customHeight="1">
      <c r="A4" s="52" t="s">
        <v>3</v>
      </c>
      <c r="B4" s="53"/>
      <c r="C4" s="9">
        <f>SUM(C2:C3)</f>
        <v>41689751</v>
      </c>
      <c r="D4" s="7"/>
      <c r="H4" s="2"/>
      <c r="I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.75" customHeight="1">
      <c r="A5" s="4"/>
      <c r="B5" s="4"/>
      <c r="C5" s="4"/>
      <c r="D5" s="7"/>
      <c r="H5" s="6"/>
      <c r="I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.75" customHeight="1">
      <c r="A6" s="52" t="s">
        <v>4</v>
      </c>
      <c r="B6" s="53"/>
      <c r="C6" s="4"/>
      <c r="D6" s="7"/>
      <c r="H6" s="2"/>
      <c r="I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.75" customHeight="1">
      <c r="A7" s="57" t="s">
        <v>5</v>
      </c>
      <c r="B7" s="53"/>
      <c r="C7" s="5">
        <v>633795</v>
      </c>
      <c r="D7" s="7"/>
      <c r="H7" s="6"/>
      <c r="I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57" t="s">
        <v>6</v>
      </c>
      <c r="B8" s="53"/>
      <c r="C8" s="5">
        <v>200000</v>
      </c>
      <c r="D8" s="7"/>
      <c r="H8" s="2"/>
      <c r="I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52" t="s">
        <v>7</v>
      </c>
      <c r="B9" s="53"/>
      <c r="C9" s="10">
        <f>C3-(C7+C8)</f>
        <v>15842105</v>
      </c>
      <c r="D9" s="11" t="s">
        <v>8</v>
      </c>
      <c r="I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5.75" customHeight="1">
      <c r="A10" s="8"/>
      <c r="B10" s="8" t="s">
        <v>9</v>
      </c>
      <c r="C10" s="12">
        <f>SUM(C7:C9)</f>
        <v>16675900</v>
      </c>
      <c r="D10" s="7"/>
      <c r="I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8"/>
      <c r="B11" s="8"/>
      <c r="C11" s="12"/>
      <c r="D11" s="7"/>
      <c r="I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>
      <c r="A12" s="13" t="s">
        <v>10</v>
      </c>
      <c r="B12" s="14"/>
      <c r="C12" s="15"/>
      <c r="D12" s="16"/>
      <c r="E12" s="17"/>
      <c r="F12" s="18"/>
      <c r="H12" s="2"/>
      <c r="I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.75" customHeight="1">
      <c r="A13" s="19"/>
      <c r="B13" s="20"/>
      <c r="C13" s="21"/>
      <c r="D13" s="7"/>
      <c r="E13" s="22" t="s">
        <v>11</v>
      </c>
      <c r="F13" s="2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.75" customHeight="1">
      <c r="A14" s="54" t="s">
        <v>12</v>
      </c>
      <c r="B14" s="53"/>
      <c r="C14" s="53"/>
      <c r="D14" s="23">
        <f>ROUND(50%*C9,0)</f>
        <v>7921053</v>
      </c>
      <c r="E14" s="24">
        <f t="shared" ref="E14:E17" si="0">D14/$C$9</f>
        <v>0.50000003156146233</v>
      </c>
      <c r="F14" s="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.75" customHeight="1">
      <c r="A15" s="54" t="s">
        <v>13</v>
      </c>
      <c r="B15" s="53"/>
      <c r="C15" s="53"/>
      <c r="D15" s="23">
        <v>2921052</v>
      </c>
      <c r="E15" s="24">
        <f t="shared" si="0"/>
        <v>0.18438534525557052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5.75" customHeight="1">
      <c r="A16" s="55" t="s">
        <v>14</v>
      </c>
      <c r="B16" s="53"/>
      <c r="C16" s="53"/>
      <c r="D16" s="26">
        <f>SUM(D14:D15)</f>
        <v>10842105</v>
      </c>
      <c r="E16" s="24">
        <f t="shared" si="0"/>
        <v>0.68438537681703282</v>
      </c>
      <c r="F16" s="2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.75" customHeight="1">
      <c r="A17" s="56" t="s">
        <v>15</v>
      </c>
      <c r="B17" s="53"/>
      <c r="C17" s="53"/>
      <c r="D17" s="28">
        <v>5000000</v>
      </c>
      <c r="E17" s="24">
        <f t="shared" si="0"/>
        <v>0.31561462318296718</v>
      </c>
      <c r="F17" s="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.75" customHeight="1">
      <c r="A18" s="3"/>
      <c r="B18" s="8"/>
      <c r="C18" s="25"/>
      <c r="D18" s="29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customHeight="1">
      <c r="A19" s="30" t="s">
        <v>16</v>
      </c>
      <c r="B19" s="31" t="s">
        <v>1</v>
      </c>
      <c r="C19" s="32" t="s">
        <v>17</v>
      </c>
      <c r="D19" s="31" t="s">
        <v>18</v>
      </c>
      <c r="E19" s="31" t="s">
        <v>19</v>
      </c>
      <c r="F19" s="31" t="s">
        <v>20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.75" customHeight="1">
      <c r="A20" s="33" t="s">
        <v>21</v>
      </c>
      <c r="B20" s="34">
        <v>867486</v>
      </c>
      <c r="C20" s="35">
        <f t="shared" ref="C20:C37" si="1">B20/$C$2</f>
        <v>3.4680225767715657E-2</v>
      </c>
      <c r="D20" s="36">
        <f t="shared" ref="D20:D36" si="2">ROUND(C20*$D$14,2)</f>
        <v>274703.90999999997</v>
      </c>
      <c r="E20" s="36">
        <f t="shared" ref="E20:E36" si="3">ROUND(C20*$D$15,2)</f>
        <v>101302.74</v>
      </c>
      <c r="F20" s="36">
        <f t="shared" ref="F20:F36" si="4">SUM(D20:E20)</f>
        <v>376006.64999999997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.75" customHeight="1">
      <c r="A21" s="33" t="s">
        <v>22</v>
      </c>
      <c r="B21" s="34">
        <v>1981902</v>
      </c>
      <c r="C21" s="35">
        <f t="shared" si="1"/>
        <v>7.923218220177293E-2</v>
      </c>
      <c r="D21" s="36">
        <f t="shared" si="2"/>
        <v>627602.31000000006</v>
      </c>
      <c r="E21" s="36">
        <f t="shared" si="3"/>
        <v>231441.32</v>
      </c>
      <c r="F21" s="36">
        <f t="shared" si="4"/>
        <v>859043.63000000012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.75" customHeight="1">
      <c r="A22" s="33" t="s">
        <v>23</v>
      </c>
      <c r="B22" s="34">
        <v>3250714</v>
      </c>
      <c r="C22" s="35">
        <f t="shared" si="1"/>
        <v>0.12995655886812471</v>
      </c>
      <c r="D22" s="36">
        <f t="shared" si="2"/>
        <v>1029392.79</v>
      </c>
      <c r="E22" s="36">
        <f t="shared" si="3"/>
        <v>379609.87</v>
      </c>
      <c r="F22" s="36">
        <f t="shared" si="4"/>
        <v>1409002.6600000001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>
      <c r="A23" s="33" t="s">
        <v>24</v>
      </c>
      <c r="B23" s="34">
        <v>1799581</v>
      </c>
      <c r="C23" s="35">
        <f t="shared" si="1"/>
        <v>7.1943380489473616E-2</v>
      </c>
      <c r="D23" s="36">
        <f t="shared" si="2"/>
        <v>569867.32999999996</v>
      </c>
      <c r="E23" s="36">
        <f t="shared" si="3"/>
        <v>210150.36</v>
      </c>
      <c r="F23" s="36">
        <f t="shared" si="4"/>
        <v>780017.69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3.8">
      <c r="A24" s="33" t="s">
        <v>25</v>
      </c>
      <c r="B24" s="34">
        <v>639561</v>
      </c>
      <c r="C24" s="35">
        <f t="shared" si="1"/>
        <v>2.5568274153388058E-2</v>
      </c>
      <c r="D24" s="36">
        <f t="shared" si="2"/>
        <v>202527.65</v>
      </c>
      <c r="E24" s="36">
        <f t="shared" si="3"/>
        <v>74686.259999999995</v>
      </c>
      <c r="F24" s="36">
        <f t="shared" si="4"/>
        <v>277213.90999999997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3.8">
      <c r="A25" s="33" t="s">
        <v>26</v>
      </c>
      <c r="B25" s="34">
        <v>850472</v>
      </c>
      <c r="C25" s="35">
        <f t="shared" si="1"/>
        <v>3.4000042616388816E-2</v>
      </c>
      <c r="D25" s="36">
        <f t="shared" si="2"/>
        <v>269316.14</v>
      </c>
      <c r="E25" s="36">
        <f t="shared" si="3"/>
        <v>99315.89</v>
      </c>
      <c r="F25" s="36">
        <f t="shared" si="4"/>
        <v>368632.03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3.8">
      <c r="A26" s="33" t="s">
        <v>27</v>
      </c>
      <c r="B26" s="34">
        <v>579287</v>
      </c>
      <c r="C26" s="35">
        <f t="shared" si="1"/>
        <v>2.3158649182007201E-2</v>
      </c>
      <c r="D26" s="36">
        <f t="shared" si="2"/>
        <v>183440.89</v>
      </c>
      <c r="E26" s="36">
        <f t="shared" si="3"/>
        <v>67647.62</v>
      </c>
      <c r="F26" s="36">
        <f t="shared" si="4"/>
        <v>251088.51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3.8">
      <c r="A27" s="33" t="s">
        <v>28</v>
      </c>
      <c r="B27" s="34">
        <v>444402</v>
      </c>
      <c r="C27" s="35">
        <f t="shared" si="1"/>
        <v>1.776623679416656E-2</v>
      </c>
      <c r="D27" s="36">
        <f t="shared" si="2"/>
        <v>140727.29999999999</v>
      </c>
      <c r="E27" s="36">
        <f t="shared" si="3"/>
        <v>51896.1</v>
      </c>
      <c r="F27" s="36">
        <f t="shared" si="4"/>
        <v>192623.4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3.8">
      <c r="A28" s="33" t="s">
        <v>29</v>
      </c>
      <c r="B28" s="34">
        <v>459874</v>
      </c>
      <c r="C28" s="35">
        <f t="shared" si="1"/>
        <v>1.8384774099757771E-2</v>
      </c>
      <c r="D28" s="36">
        <f t="shared" si="2"/>
        <v>145626.76999999999</v>
      </c>
      <c r="E28" s="36">
        <f t="shared" si="3"/>
        <v>53702.879999999997</v>
      </c>
      <c r="F28" s="36">
        <f t="shared" si="4"/>
        <v>199329.65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3.8">
      <c r="A29" s="33" t="s">
        <v>30</v>
      </c>
      <c r="B29" s="34">
        <v>666609</v>
      </c>
      <c r="C29" s="35">
        <f t="shared" si="1"/>
        <v>2.6649595058353868E-2</v>
      </c>
      <c r="D29" s="36">
        <f t="shared" si="2"/>
        <v>211092.85</v>
      </c>
      <c r="E29" s="36">
        <f t="shared" si="3"/>
        <v>77844.850000000006</v>
      </c>
      <c r="F29" s="36">
        <f t="shared" si="4"/>
        <v>288937.7</v>
      </c>
      <c r="G29" s="37"/>
      <c r="H29" s="2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3.8">
      <c r="A30" s="33" t="s">
        <v>31</v>
      </c>
      <c r="B30" s="34">
        <v>2156948</v>
      </c>
      <c r="C30" s="35">
        <f t="shared" si="1"/>
        <v>8.623014505043626E-2</v>
      </c>
      <c r="D30" s="36">
        <f t="shared" si="2"/>
        <v>683033.55</v>
      </c>
      <c r="E30" s="36">
        <f t="shared" si="3"/>
        <v>251882.74</v>
      </c>
      <c r="F30" s="36">
        <f t="shared" si="4"/>
        <v>934916.29</v>
      </c>
      <c r="G30" s="38"/>
      <c r="H30" s="3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3.8">
      <c r="A31" s="33" t="s">
        <v>32</v>
      </c>
      <c r="B31" s="34">
        <v>2729009</v>
      </c>
      <c r="C31" s="35">
        <f t="shared" si="1"/>
        <v>0.10909991428349038</v>
      </c>
      <c r="D31" s="36">
        <f t="shared" si="2"/>
        <v>864186.2</v>
      </c>
      <c r="E31" s="36">
        <f t="shared" si="3"/>
        <v>318686.52</v>
      </c>
      <c r="F31" s="36">
        <f t="shared" si="4"/>
        <v>1182872.72</v>
      </c>
      <c r="G31" s="38"/>
      <c r="H31" s="3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3.8">
      <c r="A32" s="33" t="s">
        <v>33</v>
      </c>
      <c r="B32" s="34">
        <v>2229959</v>
      </c>
      <c r="C32" s="35">
        <f t="shared" si="1"/>
        <v>8.9148967905821455E-2</v>
      </c>
      <c r="D32" s="36">
        <f t="shared" si="2"/>
        <v>706153.7</v>
      </c>
      <c r="E32" s="36">
        <f t="shared" si="3"/>
        <v>260408.77</v>
      </c>
      <c r="F32" s="36">
        <f t="shared" si="4"/>
        <v>966562.47</v>
      </c>
      <c r="G32" s="38"/>
      <c r="H32" s="3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3.8">
      <c r="A33" s="33" t="s">
        <v>34</v>
      </c>
      <c r="B33" s="34">
        <v>2076866</v>
      </c>
      <c r="C33" s="35">
        <f t="shared" si="1"/>
        <v>8.3028638812952069E-2</v>
      </c>
      <c r="D33" s="36">
        <f t="shared" si="2"/>
        <v>657674.25</v>
      </c>
      <c r="E33" s="36">
        <f t="shared" si="3"/>
        <v>242530.97</v>
      </c>
      <c r="F33" s="36">
        <f t="shared" si="4"/>
        <v>900205.22</v>
      </c>
      <c r="G33" s="38"/>
      <c r="H33" s="3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3.8">
      <c r="A34" s="33" t="s">
        <v>35</v>
      </c>
      <c r="B34" s="34">
        <v>1416804</v>
      </c>
      <c r="C34" s="35">
        <f t="shared" si="1"/>
        <v>5.6640778742945257E-2</v>
      </c>
      <c r="D34" s="36">
        <f t="shared" si="2"/>
        <v>448654.61</v>
      </c>
      <c r="E34" s="36">
        <f t="shared" si="3"/>
        <v>165450.66</v>
      </c>
      <c r="F34" s="36">
        <f t="shared" si="4"/>
        <v>614105.27</v>
      </c>
      <c r="G34" s="38"/>
      <c r="H34" s="3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3.8">
      <c r="A35" s="33" t="s">
        <v>36</v>
      </c>
      <c r="B35" s="34">
        <v>1641874</v>
      </c>
      <c r="C35" s="35">
        <f t="shared" si="1"/>
        <v>6.5638593593605396E-2</v>
      </c>
      <c r="D35" s="36">
        <f t="shared" si="2"/>
        <v>519926.78</v>
      </c>
      <c r="E35" s="36">
        <f t="shared" si="3"/>
        <v>191733.75</v>
      </c>
      <c r="F35" s="36">
        <f t="shared" si="4"/>
        <v>711660.53</v>
      </c>
      <c r="G35" s="38"/>
      <c r="H35" s="3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3.8">
      <c r="A36" s="33" t="s">
        <v>37</v>
      </c>
      <c r="B36" s="34">
        <v>1222503</v>
      </c>
      <c r="C36" s="35">
        <f t="shared" si="1"/>
        <v>4.887304237960001E-2</v>
      </c>
      <c r="D36" s="36">
        <f t="shared" si="2"/>
        <v>387125.96</v>
      </c>
      <c r="E36" s="36">
        <f t="shared" si="3"/>
        <v>142760.70000000001</v>
      </c>
      <c r="F36" s="36">
        <f t="shared" si="4"/>
        <v>529886.66</v>
      </c>
      <c r="G36" s="38"/>
      <c r="H36" s="3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3.8">
      <c r="A37" s="39" t="s">
        <v>38</v>
      </c>
      <c r="B37" s="40">
        <f>SUM(B20:B28,B29:B36)</f>
        <v>25013851</v>
      </c>
      <c r="C37" s="41">
        <f t="shared" si="1"/>
        <v>1</v>
      </c>
      <c r="D37" s="40">
        <f t="shared" ref="D37:F37" si="5">SUM(D20:D36)</f>
        <v>7921052.9900000012</v>
      </c>
      <c r="E37" s="40">
        <f t="shared" si="5"/>
        <v>2921052.0000000005</v>
      </c>
      <c r="F37" s="40">
        <f t="shared" si="5"/>
        <v>10842104.99</v>
      </c>
      <c r="G37" s="38"/>
      <c r="H37" s="3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3.8">
      <c r="A38" s="60" t="s">
        <v>39</v>
      </c>
      <c r="B38" s="53"/>
      <c r="C38" s="53"/>
      <c r="D38" s="53"/>
      <c r="E38" s="7"/>
      <c r="F38" s="42">
        <f>D17</f>
        <v>5000000</v>
      </c>
      <c r="G38" s="38"/>
      <c r="H38" s="3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3.8">
      <c r="A39" s="59" t="s">
        <v>40</v>
      </c>
      <c r="B39" s="53"/>
      <c r="C39" s="44"/>
      <c r="D39" s="44"/>
      <c r="E39" s="45"/>
      <c r="F39" s="46">
        <f>F38+F37</f>
        <v>15842104.99</v>
      </c>
      <c r="G39" s="38"/>
      <c r="H39" s="3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3.8">
      <c r="A40" s="43"/>
      <c r="B40" s="43"/>
      <c r="C40" s="44"/>
      <c r="D40" s="44"/>
      <c r="E40" s="45"/>
      <c r="F40" s="46"/>
      <c r="G40" s="38"/>
      <c r="H40" s="3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7.399999999999999">
      <c r="A41" s="13" t="s">
        <v>41</v>
      </c>
      <c r="B41" s="14"/>
      <c r="C41" s="15"/>
      <c r="D41" s="16"/>
      <c r="E41" s="17"/>
      <c r="F41" s="18"/>
      <c r="G41" s="38"/>
      <c r="H41" s="3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3.8">
      <c r="A42" s="19"/>
      <c r="B42" s="20"/>
      <c r="C42" s="21"/>
      <c r="D42" s="7"/>
      <c r="F42" s="47" t="s">
        <v>11</v>
      </c>
      <c r="G42" s="38"/>
      <c r="H42" s="3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3.8">
      <c r="A43" s="54" t="s">
        <v>42</v>
      </c>
      <c r="B43" s="53"/>
      <c r="C43" s="53"/>
      <c r="D43" s="53"/>
      <c r="E43" s="23">
        <v>10842105</v>
      </c>
      <c r="F43" s="24">
        <f t="shared" ref="F43:F44" si="6">E43/$C$9</f>
        <v>0.68438537681703282</v>
      </c>
      <c r="G43" s="38"/>
      <c r="H43" s="3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3.8">
      <c r="A44" s="56" t="s">
        <v>15</v>
      </c>
      <c r="B44" s="53"/>
      <c r="C44" s="53"/>
      <c r="D44" s="53"/>
      <c r="E44" s="23">
        <v>5000000</v>
      </c>
      <c r="F44" s="24">
        <f t="shared" si="6"/>
        <v>0.31561462318296718</v>
      </c>
      <c r="G44" s="38"/>
      <c r="H44" s="3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69">
      <c r="A45" s="30" t="s">
        <v>16</v>
      </c>
      <c r="B45" s="31" t="s">
        <v>1</v>
      </c>
      <c r="C45" s="32" t="s">
        <v>17</v>
      </c>
      <c r="D45" s="31" t="s">
        <v>43</v>
      </c>
      <c r="E45" s="31"/>
      <c r="F45" s="3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3.8">
      <c r="A46" s="33" t="s">
        <v>21</v>
      </c>
      <c r="B46" s="34">
        <v>867486</v>
      </c>
      <c r="C46" s="35">
        <f t="shared" ref="C46:C63" si="7">B46/$C$2</f>
        <v>3.4680225767715657E-2</v>
      </c>
      <c r="D46" s="36">
        <v>376006.64999999997</v>
      </c>
      <c r="E46" s="3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3.8">
      <c r="A47" s="33" t="s">
        <v>22</v>
      </c>
      <c r="B47" s="34">
        <v>1981902</v>
      </c>
      <c r="C47" s="35">
        <f t="shared" si="7"/>
        <v>7.923218220177293E-2</v>
      </c>
      <c r="D47" s="36">
        <v>859043.63000000012</v>
      </c>
      <c r="E47" s="3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3.8">
      <c r="A48" s="33" t="s">
        <v>23</v>
      </c>
      <c r="B48" s="34">
        <v>3250714</v>
      </c>
      <c r="C48" s="35">
        <f t="shared" si="7"/>
        <v>0.12995655886812471</v>
      </c>
      <c r="D48" s="36">
        <v>1409002.6600000001</v>
      </c>
      <c r="E48" s="3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3.8">
      <c r="A49" s="33" t="s">
        <v>24</v>
      </c>
      <c r="B49" s="34">
        <v>1799581</v>
      </c>
      <c r="C49" s="35">
        <f t="shared" si="7"/>
        <v>7.1943380489473616E-2</v>
      </c>
      <c r="D49" s="36">
        <v>780017.69</v>
      </c>
      <c r="E49" s="3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3.8">
      <c r="A50" s="33" t="s">
        <v>25</v>
      </c>
      <c r="B50" s="34">
        <v>639561</v>
      </c>
      <c r="C50" s="35">
        <f t="shared" si="7"/>
        <v>2.5568274153388058E-2</v>
      </c>
      <c r="D50" s="36">
        <v>277213.90999999997</v>
      </c>
      <c r="E50" s="3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3.8">
      <c r="A51" s="33" t="s">
        <v>26</v>
      </c>
      <c r="B51" s="34">
        <v>850472</v>
      </c>
      <c r="C51" s="35">
        <f t="shared" si="7"/>
        <v>3.4000042616388816E-2</v>
      </c>
      <c r="D51" s="36">
        <v>368632.03</v>
      </c>
      <c r="E51" s="3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3.8">
      <c r="A52" s="33" t="s">
        <v>27</v>
      </c>
      <c r="B52" s="34">
        <v>579287</v>
      </c>
      <c r="C52" s="35">
        <f t="shared" si="7"/>
        <v>2.3158649182007201E-2</v>
      </c>
      <c r="D52" s="36">
        <v>251088.51</v>
      </c>
      <c r="E52" s="3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3.8">
      <c r="A53" s="33" t="s">
        <v>28</v>
      </c>
      <c r="B53" s="34">
        <v>444402</v>
      </c>
      <c r="C53" s="35">
        <f t="shared" si="7"/>
        <v>1.776623679416656E-2</v>
      </c>
      <c r="D53" s="36">
        <v>192623.4</v>
      </c>
      <c r="E53" s="3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3.8">
      <c r="A54" s="33" t="s">
        <v>29</v>
      </c>
      <c r="B54" s="34">
        <v>459874</v>
      </c>
      <c r="C54" s="35">
        <f t="shared" si="7"/>
        <v>1.8384774099757771E-2</v>
      </c>
      <c r="D54" s="36">
        <v>199329.65</v>
      </c>
      <c r="E54" s="3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3.8">
      <c r="A55" s="33" t="s">
        <v>30</v>
      </c>
      <c r="B55" s="34">
        <v>666609</v>
      </c>
      <c r="C55" s="35">
        <f t="shared" si="7"/>
        <v>2.6649595058353868E-2</v>
      </c>
      <c r="D55" s="36">
        <v>288937.7</v>
      </c>
      <c r="E55" s="3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3.8">
      <c r="A56" s="33" t="s">
        <v>31</v>
      </c>
      <c r="B56" s="34">
        <v>2156948</v>
      </c>
      <c r="C56" s="35">
        <f t="shared" si="7"/>
        <v>8.623014505043626E-2</v>
      </c>
      <c r="D56" s="36">
        <v>934916.29</v>
      </c>
      <c r="E56" s="3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3.8">
      <c r="A57" s="33" t="s">
        <v>32</v>
      </c>
      <c r="B57" s="34">
        <v>2729009</v>
      </c>
      <c r="C57" s="35">
        <f t="shared" si="7"/>
        <v>0.10909991428349038</v>
      </c>
      <c r="D57" s="36">
        <v>1182872.72</v>
      </c>
      <c r="E57" s="3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3.8">
      <c r="A58" s="33" t="s">
        <v>33</v>
      </c>
      <c r="B58" s="34">
        <v>2229959</v>
      </c>
      <c r="C58" s="35">
        <f t="shared" si="7"/>
        <v>8.9148967905821455E-2</v>
      </c>
      <c r="D58" s="36">
        <v>966562.47</v>
      </c>
      <c r="E58" s="3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3.8">
      <c r="A59" s="33" t="s">
        <v>34</v>
      </c>
      <c r="B59" s="34">
        <v>2076866</v>
      </c>
      <c r="C59" s="35">
        <f t="shared" si="7"/>
        <v>8.3028638812952069E-2</v>
      </c>
      <c r="D59" s="36">
        <v>900205.22</v>
      </c>
      <c r="E59" s="3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3.8">
      <c r="A60" s="33" t="s">
        <v>35</v>
      </c>
      <c r="B60" s="34">
        <v>1416804</v>
      </c>
      <c r="C60" s="35">
        <f t="shared" si="7"/>
        <v>5.6640778742945257E-2</v>
      </c>
      <c r="D60" s="36">
        <v>614105.27</v>
      </c>
      <c r="E60" s="3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3.8">
      <c r="A61" s="33" t="s">
        <v>36</v>
      </c>
      <c r="B61" s="34">
        <v>1641874</v>
      </c>
      <c r="C61" s="35">
        <f t="shared" si="7"/>
        <v>6.5638593593605396E-2</v>
      </c>
      <c r="D61" s="36">
        <v>711660.53</v>
      </c>
      <c r="E61" s="3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3.8">
      <c r="A62" s="33" t="s">
        <v>37</v>
      </c>
      <c r="B62" s="34">
        <v>1222503</v>
      </c>
      <c r="C62" s="35">
        <f t="shared" si="7"/>
        <v>4.887304237960001E-2</v>
      </c>
      <c r="D62" s="36">
        <v>529886.66</v>
      </c>
      <c r="E62" s="3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3.8">
      <c r="A63" s="39" t="s">
        <v>38</v>
      </c>
      <c r="B63" s="40">
        <f>SUM(B46:B54,B55:B62)</f>
        <v>25013851</v>
      </c>
      <c r="C63" s="41">
        <f t="shared" si="7"/>
        <v>1</v>
      </c>
      <c r="D63" s="40">
        <f>SUM(D46:D62)</f>
        <v>10842104.99</v>
      </c>
      <c r="E63" s="4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3.8">
      <c r="A64" s="60" t="s">
        <v>39</v>
      </c>
      <c r="B64" s="53"/>
      <c r="C64" s="53"/>
      <c r="D64" s="42">
        <v>5000000</v>
      </c>
      <c r="E64" s="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3.8">
      <c r="A65" s="59" t="s">
        <v>40</v>
      </c>
      <c r="B65" s="53"/>
      <c r="C65" s="44"/>
      <c r="D65" s="46">
        <f>D64+D63</f>
        <v>15842104.99</v>
      </c>
      <c r="E65" s="4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3.8">
      <c r="A66" s="49"/>
      <c r="B66" s="50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7.399999999999999">
      <c r="A67" s="13" t="s">
        <v>44</v>
      </c>
      <c r="B67" s="14"/>
      <c r="C67" s="15"/>
      <c r="D67" s="16"/>
      <c r="E67" s="17"/>
      <c r="F67" s="1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3.8">
      <c r="A68" s="19"/>
      <c r="B68" s="20"/>
      <c r="C68" s="21"/>
      <c r="D68" s="7"/>
      <c r="F68" s="47" t="s">
        <v>11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3.8">
      <c r="A69" s="54" t="s">
        <v>42</v>
      </c>
      <c r="B69" s="53"/>
      <c r="C69" s="53"/>
      <c r="D69" s="53"/>
      <c r="E69" s="23">
        <v>14257895</v>
      </c>
      <c r="F69" s="51">
        <v>0.9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3.8">
      <c r="A70" s="56" t="s">
        <v>15</v>
      </c>
      <c r="B70" s="53"/>
      <c r="C70" s="53"/>
      <c r="D70" s="53"/>
      <c r="E70" s="23">
        <f>C9-E69</f>
        <v>1584210</v>
      </c>
      <c r="F70" s="24">
        <f>E70/$C$9</f>
        <v>9.9999968438537687E-2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3.8">
      <c r="A71" s="3"/>
      <c r="B71" s="8"/>
      <c r="C71" s="25"/>
      <c r="D71" s="2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69">
      <c r="A72" s="30" t="s">
        <v>16</v>
      </c>
      <c r="B72" s="31" t="s">
        <v>1</v>
      </c>
      <c r="C72" s="32" t="s">
        <v>17</v>
      </c>
      <c r="D72" s="31" t="s">
        <v>43</v>
      </c>
      <c r="E72" s="31"/>
      <c r="F72" s="3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3.8">
      <c r="A73" s="33" t="s">
        <v>21</v>
      </c>
      <c r="B73" s="34">
        <v>867486</v>
      </c>
      <c r="C73" s="35">
        <f t="shared" ref="C73:C90" si="8">B73/$C$2</f>
        <v>3.4680225767715657E-2</v>
      </c>
      <c r="D73" s="36">
        <f t="shared" ref="D73:D89" si="9">ROUND(C73*$E$69,0)</f>
        <v>494467</v>
      </c>
      <c r="E73" s="3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3.8">
      <c r="A74" s="33" t="s">
        <v>22</v>
      </c>
      <c r="B74" s="34">
        <v>1981902</v>
      </c>
      <c r="C74" s="35">
        <f t="shared" si="8"/>
        <v>7.923218220177293E-2</v>
      </c>
      <c r="D74" s="36">
        <f t="shared" si="9"/>
        <v>1129684</v>
      </c>
      <c r="E74" s="3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3.8">
      <c r="A75" s="33" t="s">
        <v>23</v>
      </c>
      <c r="B75" s="34">
        <v>3250714</v>
      </c>
      <c r="C75" s="35">
        <f t="shared" si="8"/>
        <v>0.12995655886812471</v>
      </c>
      <c r="D75" s="36">
        <f t="shared" si="9"/>
        <v>1852907</v>
      </c>
      <c r="E75" s="3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3.8">
      <c r="A76" s="33" t="s">
        <v>24</v>
      </c>
      <c r="B76" s="34">
        <v>1799581</v>
      </c>
      <c r="C76" s="35">
        <f t="shared" si="8"/>
        <v>7.1943380489473616E-2</v>
      </c>
      <c r="D76" s="36">
        <f t="shared" si="9"/>
        <v>1025761</v>
      </c>
      <c r="E76" s="3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3.8">
      <c r="A77" s="33" t="s">
        <v>25</v>
      </c>
      <c r="B77" s="34">
        <v>639561</v>
      </c>
      <c r="C77" s="35">
        <f t="shared" si="8"/>
        <v>2.5568274153388058E-2</v>
      </c>
      <c r="D77" s="36">
        <f t="shared" si="9"/>
        <v>364550</v>
      </c>
      <c r="E77" s="3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3.8">
      <c r="A78" s="33" t="s">
        <v>26</v>
      </c>
      <c r="B78" s="34">
        <v>850472</v>
      </c>
      <c r="C78" s="35">
        <f t="shared" si="8"/>
        <v>3.4000042616388816E-2</v>
      </c>
      <c r="D78" s="36">
        <f t="shared" si="9"/>
        <v>484769</v>
      </c>
      <c r="E78" s="3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3.8">
      <c r="A79" s="33" t="s">
        <v>27</v>
      </c>
      <c r="B79" s="34">
        <v>579287</v>
      </c>
      <c r="C79" s="35">
        <f t="shared" si="8"/>
        <v>2.3158649182007201E-2</v>
      </c>
      <c r="D79" s="36">
        <f t="shared" si="9"/>
        <v>330194</v>
      </c>
      <c r="E79" s="3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3.8">
      <c r="A80" s="33" t="s">
        <v>28</v>
      </c>
      <c r="B80" s="34">
        <v>444402</v>
      </c>
      <c r="C80" s="35">
        <f t="shared" si="8"/>
        <v>1.776623679416656E-2</v>
      </c>
      <c r="D80" s="36">
        <f t="shared" si="9"/>
        <v>253309</v>
      </c>
      <c r="E80" s="3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3.8">
      <c r="A81" s="33" t="s">
        <v>29</v>
      </c>
      <c r="B81" s="34">
        <v>459874</v>
      </c>
      <c r="C81" s="35">
        <f t="shared" si="8"/>
        <v>1.8384774099757771E-2</v>
      </c>
      <c r="D81" s="36">
        <f t="shared" si="9"/>
        <v>262128</v>
      </c>
      <c r="E81" s="3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3.8">
      <c r="A82" s="33" t="s">
        <v>30</v>
      </c>
      <c r="B82" s="34">
        <v>666609</v>
      </c>
      <c r="C82" s="35">
        <f t="shared" si="8"/>
        <v>2.6649595058353868E-2</v>
      </c>
      <c r="D82" s="36">
        <f t="shared" si="9"/>
        <v>379967</v>
      </c>
      <c r="E82" s="3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3.8">
      <c r="A83" s="33" t="s">
        <v>31</v>
      </c>
      <c r="B83" s="34">
        <v>2156948</v>
      </c>
      <c r="C83" s="35">
        <f t="shared" si="8"/>
        <v>8.623014505043626E-2</v>
      </c>
      <c r="D83" s="36">
        <f t="shared" si="9"/>
        <v>1229460</v>
      </c>
      <c r="E83" s="3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3.8">
      <c r="A84" s="33" t="s">
        <v>32</v>
      </c>
      <c r="B84" s="34">
        <v>2729009</v>
      </c>
      <c r="C84" s="35">
        <f t="shared" si="8"/>
        <v>0.10909991428349038</v>
      </c>
      <c r="D84" s="36">
        <f t="shared" si="9"/>
        <v>1555535</v>
      </c>
      <c r="E84" s="3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3.8">
      <c r="A85" s="33" t="s">
        <v>33</v>
      </c>
      <c r="B85" s="34">
        <v>2229959</v>
      </c>
      <c r="C85" s="35">
        <f t="shared" si="8"/>
        <v>8.9148967905821455E-2</v>
      </c>
      <c r="D85" s="36">
        <f t="shared" si="9"/>
        <v>1271077</v>
      </c>
      <c r="E85" s="3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3.8">
      <c r="A86" s="33" t="s">
        <v>34</v>
      </c>
      <c r="B86" s="34">
        <v>2076866</v>
      </c>
      <c r="C86" s="35">
        <f t="shared" si="8"/>
        <v>8.3028638812952069E-2</v>
      </c>
      <c r="D86" s="36">
        <f t="shared" si="9"/>
        <v>1183814</v>
      </c>
      <c r="E86" s="3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3.8">
      <c r="A87" s="33" t="s">
        <v>35</v>
      </c>
      <c r="B87" s="34">
        <v>1416804</v>
      </c>
      <c r="C87" s="35">
        <f t="shared" si="8"/>
        <v>5.6640778742945257E-2</v>
      </c>
      <c r="D87" s="36">
        <f t="shared" si="9"/>
        <v>807578</v>
      </c>
      <c r="E87" s="3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3.8">
      <c r="A88" s="33" t="s">
        <v>36</v>
      </c>
      <c r="B88" s="34">
        <v>1641874</v>
      </c>
      <c r="C88" s="35">
        <f t="shared" si="8"/>
        <v>6.5638593593605396E-2</v>
      </c>
      <c r="D88" s="36">
        <f t="shared" si="9"/>
        <v>935868</v>
      </c>
      <c r="E88" s="3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3.8">
      <c r="A89" s="33" t="s">
        <v>37</v>
      </c>
      <c r="B89" s="34">
        <v>1222503</v>
      </c>
      <c r="C89" s="35">
        <f t="shared" si="8"/>
        <v>4.887304237960001E-2</v>
      </c>
      <c r="D89" s="36">
        <f t="shared" si="9"/>
        <v>696827</v>
      </c>
      <c r="E89" s="3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3.8">
      <c r="A90" s="39" t="s">
        <v>38</v>
      </c>
      <c r="B90" s="40">
        <f>SUM(B73:B81,B82:B89)</f>
        <v>25013851</v>
      </c>
      <c r="C90" s="41">
        <f t="shared" si="8"/>
        <v>1</v>
      </c>
      <c r="D90" s="40">
        <f>SUM(D73:D89)</f>
        <v>14257895</v>
      </c>
      <c r="E90" s="4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3.8">
      <c r="A91" s="60" t="s">
        <v>39</v>
      </c>
      <c r="B91" s="53"/>
      <c r="C91" s="53"/>
      <c r="D91" s="42">
        <f>E70</f>
        <v>1584210</v>
      </c>
      <c r="E91" s="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3.8">
      <c r="A92" s="59" t="s">
        <v>40</v>
      </c>
      <c r="B92" s="53"/>
      <c r="C92" s="44"/>
      <c r="D92" s="46">
        <f>D91+D90</f>
        <v>15842105</v>
      </c>
      <c r="E92" s="4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3.8">
      <c r="A93" s="49"/>
      <c r="B93" s="50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3.8">
      <c r="A94" s="49"/>
      <c r="B94" s="50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3.8">
      <c r="A95" s="49"/>
      <c r="B95" s="5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3.8">
      <c r="A96" s="49"/>
      <c r="B96" s="5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3.8">
      <c r="A97" s="49"/>
      <c r="B97" s="5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3.8">
      <c r="A98" s="49"/>
      <c r="B98" s="5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3.8">
      <c r="A99" s="49"/>
      <c r="B99" s="5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3.8">
      <c r="A100" s="49"/>
      <c r="B100" s="5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3.8">
      <c r="A101" s="49"/>
      <c r="B101" s="5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3.8">
      <c r="A102" s="49"/>
      <c r="B102" s="5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3.8">
      <c r="A103" s="49"/>
      <c r="B103" s="5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3.8">
      <c r="A104" s="49"/>
      <c r="B104" s="5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3.8">
      <c r="A105" s="49"/>
      <c r="B105" s="5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3.8">
      <c r="A106" s="49"/>
      <c r="B106" s="5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3.8">
      <c r="A107" s="49"/>
      <c r="B107" s="50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3.8">
      <c r="A108" s="49"/>
      <c r="B108" s="50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3.8">
      <c r="A109" s="49"/>
      <c r="B109" s="5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3.8">
      <c r="A110" s="49"/>
      <c r="B110" s="5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3.8">
      <c r="A111" s="49"/>
      <c r="B111" s="50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3.8">
      <c r="A112" s="49"/>
      <c r="B112" s="50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3.8">
      <c r="A113" s="49"/>
      <c r="B113" s="5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3.8">
      <c r="A114" s="49"/>
      <c r="B114" s="50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3.8">
      <c r="A115" s="49"/>
      <c r="B115" s="50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3.8">
      <c r="A116" s="49"/>
      <c r="B116" s="50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3.8">
      <c r="A117" s="49"/>
      <c r="B117" s="50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3.8">
      <c r="A118" s="49"/>
      <c r="B118" s="5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3.8">
      <c r="A119" s="49"/>
      <c r="B119" s="50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3.8">
      <c r="A120" s="49"/>
      <c r="B120" s="50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3.8">
      <c r="A121" s="49"/>
      <c r="B121" s="50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3.8">
      <c r="A122" s="49"/>
      <c r="B122" s="50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3.8">
      <c r="A123" s="49"/>
      <c r="B123" s="5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3.8">
      <c r="A124" s="49"/>
      <c r="B124" s="5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3.8">
      <c r="A125" s="49"/>
      <c r="B125" s="5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3.8">
      <c r="A126" s="49"/>
      <c r="B126" s="50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3.8">
      <c r="A127" s="49"/>
      <c r="B127" s="50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3.8">
      <c r="A128" s="49"/>
      <c r="B128" s="50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3.8">
      <c r="A129" s="49"/>
      <c r="B129" s="50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3.8">
      <c r="A130" s="49"/>
      <c r="B130" s="50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3.8">
      <c r="A131" s="49"/>
      <c r="B131" s="50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3.8">
      <c r="A132" s="49"/>
      <c r="B132" s="50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3.8">
      <c r="A133" s="49"/>
      <c r="B133" s="50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3.8">
      <c r="A134" s="49"/>
      <c r="B134" s="50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3.8">
      <c r="A135" s="49"/>
      <c r="B135" s="5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3.8">
      <c r="A136" s="49"/>
      <c r="B136" s="5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3.8">
      <c r="A137" s="49"/>
      <c r="B137" s="5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3.8">
      <c r="A138" s="49"/>
      <c r="B138" s="5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3.8">
      <c r="A139" s="49"/>
      <c r="B139" s="5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3.8">
      <c r="A140" s="49"/>
      <c r="B140" s="5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3.8">
      <c r="A141" s="49"/>
      <c r="B141" s="5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3.8">
      <c r="A142" s="49"/>
      <c r="B142" s="5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3.8">
      <c r="A143" s="49"/>
      <c r="B143" s="5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3.8">
      <c r="A144" s="49"/>
      <c r="B144" s="5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3.8">
      <c r="A145" s="49"/>
      <c r="B145" s="5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3.8">
      <c r="A146" s="49"/>
      <c r="B146" s="5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3.8">
      <c r="A147" s="49"/>
      <c r="B147" s="5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3.8">
      <c r="A148" s="49"/>
      <c r="B148" s="5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3.8">
      <c r="A149" s="49"/>
      <c r="B149" s="5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3.8">
      <c r="A150" s="49"/>
      <c r="B150" s="5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3.8">
      <c r="A151" s="49"/>
      <c r="B151" s="5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3.8">
      <c r="A152" s="49"/>
      <c r="B152" s="5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3.8">
      <c r="A153" s="49"/>
      <c r="B153" s="5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3.8">
      <c r="A154" s="49"/>
      <c r="B154" s="50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3.8">
      <c r="A155" s="49"/>
      <c r="B155" s="50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3.8">
      <c r="A156" s="49"/>
      <c r="B156" s="50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3.8">
      <c r="A157" s="49"/>
      <c r="B157" s="50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3.8">
      <c r="A158" s="49"/>
      <c r="B158" s="50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3.8">
      <c r="A159" s="49"/>
      <c r="B159" s="50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3.8">
      <c r="A160" s="49"/>
      <c r="B160" s="50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3.8">
      <c r="A161" s="49"/>
      <c r="B161" s="50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3.8">
      <c r="A162" s="49"/>
      <c r="B162" s="50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3.8">
      <c r="A163" s="49"/>
      <c r="B163" s="50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3.8">
      <c r="A164" s="49"/>
      <c r="B164" s="50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3.8">
      <c r="A165" s="49"/>
      <c r="B165" s="50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3.8">
      <c r="A166" s="49"/>
      <c r="B166" s="5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3.8">
      <c r="A167" s="49"/>
      <c r="B167" s="50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3.8">
      <c r="A168" s="49"/>
      <c r="B168" s="50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3.8">
      <c r="A169" s="49"/>
      <c r="B169" s="50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3.8">
      <c r="A170" s="49"/>
      <c r="B170" s="50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3.8">
      <c r="A171" s="49"/>
      <c r="B171" s="50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3.8">
      <c r="A172" s="49"/>
      <c r="B172" s="50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3.8">
      <c r="A173" s="49"/>
      <c r="B173" s="50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3.8">
      <c r="A174" s="49"/>
      <c r="B174" s="50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3.8">
      <c r="A175" s="49"/>
      <c r="B175" s="50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3.8">
      <c r="A176" s="49"/>
      <c r="B176" s="50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3.8">
      <c r="A177" s="49"/>
      <c r="B177" s="50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3.8">
      <c r="A178" s="49"/>
      <c r="B178" s="50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3.8">
      <c r="A179" s="49"/>
      <c r="B179" s="50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3.8">
      <c r="A180" s="49"/>
      <c r="B180" s="50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3.8">
      <c r="A181" s="49"/>
      <c r="B181" s="50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3.8">
      <c r="A182" s="49"/>
      <c r="B182" s="50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3.8">
      <c r="A183" s="49"/>
      <c r="B183" s="50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3.8">
      <c r="A184" s="49"/>
      <c r="B184" s="50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3.8">
      <c r="A185" s="49"/>
      <c r="B185" s="50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3.8">
      <c r="A186" s="49"/>
      <c r="B186" s="50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3.8">
      <c r="A187" s="49"/>
      <c r="B187" s="50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3.8">
      <c r="A188" s="49"/>
      <c r="B188" s="50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3.8">
      <c r="A189" s="49"/>
      <c r="B189" s="50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3.8">
      <c r="A190" s="49"/>
      <c r="B190" s="50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3.8">
      <c r="A191" s="49"/>
      <c r="B191" s="50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3.8">
      <c r="A192" s="49"/>
      <c r="B192" s="50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3.8">
      <c r="A193" s="49"/>
      <c r="B193" s="50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3.8">
      <c r="A194" s="49"/>
      <c r="B194" s="50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3.8">
      <c r="A195" s="49"/>
      <c r="B195" s="50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3.8">
      <c r="A196" s="49"/>
      <c r="B196" s="50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3.8">
      <c r="A197" s="49"/>
      <c r="B197" s="50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3.8">
      <c r="A198" s="49"/>
      <c r="B198" s="50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3.8">
      <c r="A199" s="49"/>
      <c r="B199" s="50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3.8">
      <c r="A200" s="49"/>
      <c r="B200" s="50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3.8">
      <c r="A201" s="49"/>
      <c r="B201" s="50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3.8">
      <c r="A202" s="49"/>
      <c r="B202" s="50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3.8">
      <c r="A203" s="49"/>
      <c r="B203" s="50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3.8">
      <c r="A204" s="49"/>
      <c r="B204" s="50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3.8">
      <c r="A205" s="49"/>
      <c r="B205" s="50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3.8">
      <c r="A206" s="49"/>
      <c r="B206" s="50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3.8">
      <c r="A207" s="49"/>
      <c r="B207" s="5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3.8">
      <c r="A208" s="49"/>
      <c r="B208" s="50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3.8">
      <c r="A209" s="49"/>
      <c r="B209" s="50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3.8">
      <c r="A210" s="49"/>
      <c r="B210" s="50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3.8">
      <c r="A211" s="49"/>
      <c r="B211" s="50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3.8">
      <c r="A212" s="49"/>
      <c r="B212" s="50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3.8">
      <c r="A213" s="49"/>
      <c r="B213" s="50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3.8">
      <c r="A214" s="49"/>
      <c r="B214" s="50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3.8">
      <c r="A215" s="49"/>
      <c r="B215" s="50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3.8">
      <c r="A216" s="49"/>
      <c r="B216" s="50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3.8">
      <c r="A217" s="49"/>
      <c r="B217" s="50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3.8">
      <c r="A218" s="49"/>
      <c r="B218" s="50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3.8">
      <c r="A219" s="49"/>
      <c r="B219" s="50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3.8">
      <c r="A220" s="49"/>
      <c r="B220" s="50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3.8">
      <c r="A221" s="49"/>
      <c r="B221" s="50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3.8">
      <c r="A222" s="49"/>
      <c r="B222" s="50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3.8">
      <c r="A223" s="49"/>
      <c r="B223" s="50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3.8">
      <c r="A224" s="49"/>
      <c r="B224" s="50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3.8">
      <c r="A225" s="49"/>
      <c r="B225" s="50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3.8">
      <c r="A226" s="49"/>
      <c r="B226" s="50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3.8">
      <c r="A227" s="49"/>
      <c r="B227" s="50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3.8">
      <c r="A228" s="49"/>
      <c r="B228" s="50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3.8">
      <c r="A229" s="49"/>
      <c r="B229" s="50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3.8">
      <c r="A230" s="49"/>
      <c r="B230" s="50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3.8">
      <c r="A231" s="49"/>
      <c r="B231" s="50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3.8">
      <c r="A232" s="49"/>
      <c r="B232" s="50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3.8">
      <c r="A233" s="49"/>
      <c r="B233" s="50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3.8">
      <c r="A234" s="49"/>
      <c r="B234" s="50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3.8">
      <c r="A235" s="49"/>
      <c r="B235" s="50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3.8">
      <c r="A236" s="49"/>
      <c r="B236" s="50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3.8">
      <c r="A237" s="49"/>
      <c r="B237" s="50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3.8">
      <c r="A238" s="49"/>
      <c r="B238" s="50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3.8">
      <c r="A239" s="49"/>
      <c r="B239" s="50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3.8">
      <c r="A240" s="49"/>
      <c r="B240" s="50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3.8">
      <c r="A241" s="49"/>
      <c r="B241" s="50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3.8">
      <c r="A242" s="49"/>
      <c r="B242" s="50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3.8">
      <c r="A243" s="49"/>
      <c r="B243" s="50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3.8">
      <c r="A244" s="49"/>
      <c r="B244" s="50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3.8">
      <c r="A245" s="49"/>
      <c r="B245" s="50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3.8">
      <c r="A246" s="49"/>
      <c r="B246" s="50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3.8">
      <c r="A247" s="49"/>
      <c r="B247" s="50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3.8">
      <c r="A248" s="49"/>
      <c r="B248" s="50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3.8">
      <c r="A249" s="49"/>
      <c r="B249" s="50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3.8">
      <c r="A250" s="49"/>
      <c r="B250" s="50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3.8">
      <c r="A251" s="49"/>
      <c r="B251" s="50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3.8">
      <c r="A252" s="49"/>
      <c r="B252" s="50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3.8">
      <c r="A253" s="49"/>
      <c r="B253" s="50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3.8">
      <c r="A254" s="49"/>
      <c r="B254" s="50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3.8">
      <c r="A255" s="49"/>
      <c r="B255" s="50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3.8">
      <c r="A256" s="49"/>
      <c r="B256" s="50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3.8">
      <c r="A257" s="49"/>
      <c r="B257" s="50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3.8">
      <c r="A258" s="49"/>
      <c r="B258" s="50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3.8">
      <c r="A259" s="49"/>
      <c r="B259" s="50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3.8">
      <c r="A260" s="49"/>
      <c r="B260" s="50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3.8">
      <c r="A261" s="49"/>
      <c r="B261" s="50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3.8">
      <c r="A262" s="49"/>
      <c r="B262" s="50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3.8">
      <c r="A263" s="49"/>
      <c r="B263" s="50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3.8">
      <c r="A264" s="49"/>
      <c r="B264" s="50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3.8">
      <c r="A265" s="49"/>
      <c r="B265" s="50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3.8">
      <c r="A266" s="49"/>
      <c r="B266" s="50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3.8">
      <c r="A267" s="49"/>
      <c r="B267" s="50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3.8">
      <c r="A268" s="49"/>
      <c r="B268" s="50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3.8">
      <c r="A269" s="49"/>
      <c r="B269" s="50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3.8">
      <c r="A270" s="49"/>
      <c r="B270" s="50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3.8">
      <c r="A271" s="49"/>
      <c r="B271" s="50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3.8">
      <c r="A272" s="49"/>
      <c r="B272" s="50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3.8">
      <c r="A273" s="49"/>
      <c r="B273" s="50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3.8">
      <c r="A274" s="49"/>
      <c r="B274" s="50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3.8">
      <c r="A275" s="49"/>
      <c r="B275" s="50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3.8">
      <c r="A276" s="49"/>
      <c r="B276" s="50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3.8">
      <c r="A277" s="49"/>
      <c r="B277" s="50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3.8">
      <c r="A278" s="49"/>
      <c r="B278" s="50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3.8">
      <c r="A279" s="49"/>
      <c r="B279" s="50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3.8">
      <c r="A280" s="49"/>
      <c r="B280" s="50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3.8">
      <c r="A281" s="49"/>
      <c r="B281" s="50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3.8">
      <c r="A282" s="49"/>
      <c r="B282" s="50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3.8">
      <c r="A283" s="49"/>
      <c r="B283" s="50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3.8">
      <c r="A284" s="49"/>
      <c r="B284" s="50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3.8">
      <c r="A285" s="49"/>
      <c r="B285" s="50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3.8">
      <c r="A286" s="49"/>
      <c r="B286" s="50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3.8">
      <c r="A287" s="49"/>
      <c r="B287" s="50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3.8">
      <c r="A288" s="49"/>
      <c r="B288" s="50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3.8">
      <c r="A289" s="49"/>
      <c r="B289" s="50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3.8">
      <c r="A290" s="49"/>
      <c r="B290" s="50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3.8">
      <c r="A291" s="49"/>
      <c r="B291" s="50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3.8">
      <c r="A292" s="49"/>
      <c r="B292" s="50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3.8">
      <c r="A293" s="49"/>
      <c r="B293" s="50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3.8">
      <c r="A294" s="49"/>
      <c r="B294" s="50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3.8">
      <c r="A295" s="49"/>
      <c r="B295" s="50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3.8">
      <c r="A296" s="49"/>
      <c r="B296" s="50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3.8">
      <c r="A297" s="49"/>
      <c r="B297" s="50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3.8">
      <c r="A298" s="49"/>
      <c r="B298" s="50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3.8">
      <c r="A299" s="49"/>
      <c r="B299" s="50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3.8">
      <c r="A300" s="49"/>
      <c r="B300" s="50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3.8">
      <c r="A301" s="49"/>
      <c r="B301" s="50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3.8">
      <c r="A302" s="49"/>
      <c r="B302" s="50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3.8">
      <c r="A303" s="49"/>
      <c r="B303" s="50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3.8">
      <c r="A304" s="49"/>
      <c r="B304" s="50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3.8">
      <c r="A305" s="49"/>
      <c r="B305" s="50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3.8">
      <c r="A306" s="49"/>
      <c r="B306" s="50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3.8">
      <c r="A307" s="49"/>
      <c r="B307" s="50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3.8">
      <c r="A308" s="49"/>
      <c r="B308" s="50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3.8">
      <c r="A309" s="49"/>
      <c r="B309" s="50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3.8">
      <c r="A310" s="49"/>
      <c r="B310" s="50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3.8">
      <c r="A311" s="49"/>
      <c r="B311" s="50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3.8">
      <c r="A312" s="49"/>
      <c r="B312" s="50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3.8">
      <c r="A313" s="49"/>
      <c r="B313" s="50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3.8">
      <c r="A314" s="49"/>
      <c r="B314" s="50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3.8">
      <c r="A315" s="49"/>
      <c r="B315" s="50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3.8">
      <c r="A316" s="49"/>
      <c r="B316" s="50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3.8">
      <c r="A317" s="49"/>
      <c r="B317" s="50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3.8">
      <c r="A318" s="49"/>
      <c r="B318" s="50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3.8">
      <c r="A319" s="49"/>
      <c r="B319" s="50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3.8">
      <c r="A320" s="49"/>
      <c r="B320" s="50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3.8">
      <c r="A321" s="49"/>
      <c r="B321" s="50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3.8">
      <c r="A322" s="49"/>
      <c r="B322" s="50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3.8">
      <c r="A323" s="49"/>
      <c r="B323" s="50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3.8">
      <c r="A324" s="49"/>
      <c r="B324" s="50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3.8">
      <c r="A325" s="49"/>
      <c r="B325" s="50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3.8">
      <c r="A326" s="49"/>
      <c r="B326" s="50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3.8">
      <c r="A327" s="49"/>
      <c r="B327" s="50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3.8">
      <c r="A328" s="49"/>
      <c r="B328" s="50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3.8">
      <c r="A329" s="49"/>
      <c r="B329" s="50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3.8">
      <c r="A330" s="49"/>
      <c r="B330" s="50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3.8">
      <c r="A331" s="49"/>
      <c r="B331" s="50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3.8">
      <c r="A332" s="49"/>
      <c r="B332" s="50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3.8">
      <c r="A333" s="49"/>
      <c r="B333" s="50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3.8">
      <c r="A334" s="49"/>
      <c r="B334" s="50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3.8">
      <c r="A335" s="49"/>
      <c r="B335" s="50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3.8">
      <c r="A336" s="49"/>
      <c r="B336" s="50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3.8">
      <c r="A337" s="49"/>
      <c r="B337" s="50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3.8">
      <c r="A338" s="49"/>
      <c r="B338" s="50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3.8">
      <c r="A339" s="49"/>
      <c r="B339" s="50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3.8">
      <c r="A340" s="49"/>
      <c r="B340" s="50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3.8">
      <c r="A341" s="49"/>
      <c r="B341" s="50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3.8">
      <c r="A342" s="49"/>
      <c r="B342" s="50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3.8">
      <c r="A343" s="49"/>
      <c r="B343" s="50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3.8">
      <c r="A344" s="49"/>
      <c r="B344" s="50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3.8">
      <c r="A345" s="49"/>
      <c r="B345" s="50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3.8">
      <c r="A346" s="49"/>
      <c r="B346" s="50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3.8">
      <c r="A347" s="49"/>
      <c r="B347" s="50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3.8">
      <c r="A348" s="49"/>
      <c r="B348" s="50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3.8">
      <c r="A349" s="49"/>
      <c r="B349" s="50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3.8">
      <c r="A350" s="49"/>
      <c r="B350" s="50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3.8">
      <c r="A351" s="49"/>
      <c r="B351" s="50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3.8">
      <c r="A352" s="49"/>
      <c r="B352" s="50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3.8">
      <c r="A353" s="49"/>
      <c r="B353" s="50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3.8">
      <c r="A354" s="49"/>
      <c r="B354" s="50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3.8">
      <c r="A355" s="49"/>
      <c r="B355" s="50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3.8">
      <c r="A356" s="49"/>
      <c r="B356" s="50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3.8">
      <c r="A357" s="49"/>
      <c r="B357" s="50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3.8">
      <c r="A358" s="49"/>
      <c r="B358" s="50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3.8">
      <c r="A359" s="49"/>
      <c r="B359" s="50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3.8">
      <c r="A360" s="49"/>
      <c r="B360" s="50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3.8">
      <c r="A361" s="49"/>
      <c r="B361" s="50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3.8">
      <c r="A362" s="49"/>
      <c r="B362" s="50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3.8">
      <c r="A363" s="49"/>
      <c r="B363" s="50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3.8">
      <c r="A364" s="49"/>
      <c r="B364" s="50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3.8">
      <c r="A365" s="49"/>
      <c r="B365" s="50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3.8">
      <c r="A366" s="49"/>
      <c r="B366" s="50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3.8">
      <c r="A367" s="49"/>
      <c r="B367" s="50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3.8">
      <c r="A368" s="49"/>
      <c r="B368" s="50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3.8">
      <c r="A369" s="49"/>
      <c r="B369" s="50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3.8">
      <c r="A370" s="49"/>
      <c r="B370" s="50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3.8">
      <c r="A371" s="49"/>
      <c r="B371" s="50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3.8">
      <c r="A372" s="49"/>
      <c r="B372" s="50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3.8">
      <c r="A373" s="49"/>
      <c r="B373" s="50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3.8">
      <c r="A374" s="49"/>
      <c r="B374" s="50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3.8">
      <c r="A375" s="49"/>
      <c r="B375" s="50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3.8">
      <c r="A376" s="49"/>
      <c r="B376" s="50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3.8">
      <c r="A377" s="49"/>
      <c r="B377" s="50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3.8">
      <c r="A378" s="49"/>
      <c r="B378" s="50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3.8">
      <c r="A379" s="49"/>
      <c r="B379" s="50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3.8">
      <c r="A380" s="49"/>
      <c r="B380" s="50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3.8">
      <c r="A381" s="49"/>
      <c r="B381" s="50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3.8">
      <c r="A382" s="49"/>
      <c r="B382" s="50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3.8">
      <c r="A383" s="49"/>
      <c r="B383" s="50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3.8">
      <c r="A384" s="49"/>
      <c r="B384" s="50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3.8">
      <c r="A385" s="49"/>
      <c r="B385" s="50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3.8">
      <c r="A386" s="49"/>
      <c r="B386" s="50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3.8">
      <c r="A387" s="49"/>
      <c r="B387" s="50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3.8">
      <c r="A388" s="49"/>
      <c r="B388" s="50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3.8">
      <c r="A389" s="49"/>
      <c r="B389" s="50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3.8">
      <c r="A390" s="49"/>
      <c r="B390" s="50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3.8">
      <c r="A391" s="49"/>
      <c r="B391" s="50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3.8">
      <c r="A392" s="49"/>
      <c r="B392" s="50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3.8">
      <c r="A393" s="49"/>
      <c r="B393" s="50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3.8">
      <c r="A394" s="49"/>
      <c r="B394" s="50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3.8">
      <c r="A395" s="49"/>
      <c r="B395" s="50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3.8">
      <c r="A396" s="49"/>
      <c r="B396" s="50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3.8">
      <c r="A397" s="49"/>
      <c r="B397" s="50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3.8">
      <c r="A398" s="49"/>
      <c r="B398" s="50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3.8">
      <c r="A399" s="49"/>
      <c r="B399" s="50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3.8">
      <c r="A400" s="49"/>
      <c r="B400" s="50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3.8">
      <c r="A401" s="49"/>
      <c r="B401" s="50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3.8">
      <c r="A402" s="49"/>
      <c r="B402" s="50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3.8">
      <c r="A403" s="49"/>
      <c r="B403" s="50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3.8">
      <c r="A404" s="49"/>
      <c r="B404" s="50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3.8">
      <c r="A405" s="49"/>
      <c r="B405" s="50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3.8">
      <c r="A406" s="49"/>
      <c r="B406" s="50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3.8">
      <c r="A407" s="49"/>
      <c r="B407" s="50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3.8">
      <c r="A408" s="49"/>
      <c r="B408" s="50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3.8">
      <c r="A409" s="49"/>
      <c r="B409" s="50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3.8">
      <c r="A410" s="49"/>
      <c r="B410" s="50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3.8">
      <c r="A411" s="49"/>
      <c r="B411" s="50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3.8">
      <c r="A412" s="49"/>
      <c r="B412" s="50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3.8">
      <c r="A413" s="49"/>
      <c r="B413" s="50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3.8">
      <c r="A414" s="49"/>
      <c r="B414" s="50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3.8">
      <c r="A415" s="49"/>
      <c r="B415" s="50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3.8">
      <c r="A416" s="49"/>
      <c r="B416" s="50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3.8">
      <c r="A417" s="49"/>
      <c r="B417" s="50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3.8">
      <c r="A418" s="49"/>
      <c r="B418" s="50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3.8">
      <c r="A419" s="49"/>
      <c r="B419" s="50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3.8">
      <c r="A420" s="49"/>
      <c r="B420" s="50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3.8">
      <c r="A421" s="49"/>
      <c r="B421" s="50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3.8">
      <c r="A422" s="49"/>
      <c r="B422" s="50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3.8">
      <c r="A423" s="49"/>
      <c r="B423" s="50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3.8">
      <c r="A424" s="49"/>
      <c r="B424" s="50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3.8">
      <c r="A425" s="49"/>
      <c r="B425" s="50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3.8">
      <c r="A426" s="49"/>
      <c r="B426" s="50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3.8">
      <c r="A427" s="49"/>
      <c r="B427" s="50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3.8">
      <c r="A428" s="49"/>
      <c r="B428" s="50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3.8">
      <c r="A429" s="49"/>
      <c r="B429" s="5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3.8">
      <c r="A430" s="49"/>
      <c r="B430" s="50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3.8">
      <c r="A431" s="49"/>
      <c r="B431" s="50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3.8">
      <c r="A432" s="49"/>
      <c r="B432" s="50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3.8">
      <c r="A433" s="49"/>
      <c r="B433" s="50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3.8">
      <c r="A434" s="49"/>
      <c r="B434" s="50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3.8">
      <c r="A435" s="49"/>
      <c r="B435" s="50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3.8">
      <c r="A436" s="49"/>
      <c r="B436" s="50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3.8">
      <c r="A437" s="49"/>
      <c r="B437" s="50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3.8">
      <c r="A438" s="49"/>
      <c r="B438" s="50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3.8">
      <c r="A439" s="49"/>
      <c r="B439" s="50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3.8">
      <c r="A440" s="49"/>
      <c r="B440" s="50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3.8">
      <c r="A441" s="49"/>
      <c r="B441" s="50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3.8">
      <c r="A442" s="49"/>
      <c r="B442" s="50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3.8">
      <c r="A443" s="49"/>
      <c r="B443" s="50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3.8">
      <c r="A444" s="49"/>
      <c r="B444" s="50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3.8">
      <c r="A445" s="49"/>
      <c r="B445" s="50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3.8">
      <c r="A446" s="49"/>
      <c r="B446" s="50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3.8">
      <c r="A447" s="49"/>
      <c r="B447" s="50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3.8">
      <c r="A448" s="49"/>
      <c r="B448" s="50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3.8">
      <c r="A449" s="49"/>
      <c r="B449" s="50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3.8">
      <c r="A450" s="49"/>
      <c r="B450" s="50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3.8">
      <c r="A451" s="49"/>
      <c r="B451" s="50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3.8">
      <c r="A452" s="49"/>
      <c r="B452" s="50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3.8">
      <c r="A453" s="49"/>
      <c r="B453" s="50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3.8">
      <c r="A454" s="49"/>
      <c r="B454" s="50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3.8">
      <c r="A455" s="49"/>
      <c r="B455" s="50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3.8">
      <c r="A456" s="49"/>
      <c r="B456" s="50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3.8">
      <c r="A457" s="49"/>
      <c r="B457" s="50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3.8">
      <c r="A458" s="49"/>
      <c r="B458" s="50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3.8">
      <c r="A459" s="49"/>
      <c r="B459" s="50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3.8">
      <c r="A460" s="49"/>
      <c r="B460" s="50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3.8">
      <c r="A461" s="49"/>
      <c r="B461" s="50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3.8">
      <c r="A462" s="49"/>
      <c r="B462" s="50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3.8">
      <c r="A463" s="49"/>
      <c r="B463" s="50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3.8">
      <c r="A464" s="49"/>
      <c r="B464" s="50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3.8">
      <c r="A465" s="49"/>
      <c r="B465" s="50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3.8">
      <c r="A466" s="49"/>
      <c r="B466" s="50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3.8">
      <c r="A467" s="49"/>
      <c r="B467" s="50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3.8">
      <c r="A468" s="49"/>
      <c r="B468" s="50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3.8">
      <c r="A469" s="49"/>
      <c r="B469" s="50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3.8">
      <c r="A470" s="49"/>
      <c r="B470" s="50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3.8">
      <c r="A471" s="49"/>
      <c r="B471" s="50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3.8">
      <c r="A472" s="49"/>
      <c r="B472" s="50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3.8">
      <c r="A473" s="49"/>
      <c r="B473" s="50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3.8">
      <c r="A474" s="49"/>
      <c r="B474" s="50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3.8">
      <c r="A475" s="49"/>
      <c r="B475" s="50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3.8">
      <c r="A476" s="49"/>
      <c r="B476" s="50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3.8">
      <c r="A477" s="49"/>
      <c r="B477" s="50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3.8">
      <c r="A478" s="49"/>
      <c r="B478" s="50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3.8">
      <c r="A479" s="49"/>
      <c r="B479" s="50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3.8">
      <c r="A480" s="49"/>
      <c r="B480" s="50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3.8">
      <c r="A481" s="49"/>
      <c r="B481" s="50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3.8">
      <c r="A482" s="49"/>
      <c r="B482" s="50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3.8">
      <c r="A483" s="49"/>
      <c r="B483" s="50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3.8">
      <c r="A484" s="49"/>
      <c r="B484" s="50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3.8">
      <c r="A485" s="49"/>
      <c r="B485" s="50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3.8">
      <c r="A486" s="49"/>
      <c r="B486" s="50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3.8">
      <c r="A487" s="49"/>
      <c r="B487" s="50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3.8">
      <c r="A488" s="49"/>
      <c r="B488" s="50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3.8">
      <c r="A489" s="49"/>
      <c r="B489" s="50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3.8">
      <c r="A490" s="49"/>
      <c r="B490" s="50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3.8">
      <c r="A491" s="49"/>
      <c r="B491" s="50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3.8">
      <c r="A492" s="49"/>
      <c r="B492" s="50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3.8">
      <c r="A493" s="49"/>
      <c r="B493" s="50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3.8">
      <c r="A494" s="49"/>
      <c r="B494" s="50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3.8">
      <c r="A495" s="49"/>
      <c r="B495" s="50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3.8">
      <c r="A496" s="49"/>
      <c r="B496" s="50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3.8">
      <c r="A497" s="49"/>
      <c r="B497" s="50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3.8">
      <c r="A498" s="49"/>
      <c r="B498" s="50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3.8">
      <c r="A499" s="49"/>
      <c r="B499" s="50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3.8">
      <c r="A500" s="49"/>
      <c r="B500" s="50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3.8">
      <c r="A501" s="49"/>
      <c r="B501" s="50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3.8">
      <c r="A502" s="49"/>
      <c r="B502" s="50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3.8">
      <c r="A503" s="49"/>
      <c r="B503" s="50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3.8">
      <c r="A504" s="49"/>
      <c r="B504" s="50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3.8">
      <c r="A505" s="49"/>
      <c r="B505" s="50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3.8">
      <c r="A506" s="49"/>
      <c r="B506" s="50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3.8">
      <c r="A507" s="49"/>
      <c r="B507" s="50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3.8">
      <c r="A508" s="49"/>
      <c r="B508" s="50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3.8">
      <c r="A509" s="49"/>
      <c r="B509" s="50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3.8">
      <c r="A510" s="49"/>
      <c r="B510" s="50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3.8">
      <c r="A511" s="49"/>
      <c r="B511" s="50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3.8">
      <c r="A512" s="49"/>
      <c r="B512" s="50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3.8">
      <c r="A513" s="49"/>
      <c r="B513" s="50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3.8">
      <c r="A514" s="49"/>
      <c r="B514" s="50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3.8">
      <c r="A515" s="49"/>
      <c r="B515" s="50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3.8">
      <c r="A516" s="49"/>
      <c r="B516" s="50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3.8">
      <c r="A517" s="49"/>
      <c r="B517" s="50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3.8">
      <c r="A518" s="49"/>
      <c r="B518" s="50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3.8">
      <c r="A519" s="49"/>
      <c r="B519" s="50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3.8">
      <c r="A520" s="49"/>
      <c r="B520" s="50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3.8">
      <c r="A521" s="49"/>
      <c r="B521" s="50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3.8">
      <c r="A522" s="49"/>
      <c r="B522" s="50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3.8">
      <c r="A523" s="49"/>
      <c r="B523" s="50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3.8">
      <c r="A524" s="49"/>
      <c r="B524" s="50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3.8">
      <c r="A525" s="49"/>
      <c r="B525" s="50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3.8">
      <c r="A526" s="49"/>
      <c r="B526" s="50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3.8">
      <c r="A527" s="49"/>
      <c r="B527" s="50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3.8">
      <c r="A528" s="49"/>
      <c r="B528" s="50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3.8">
      <c r="A529" s="49"/>
      <c r="B529" s="50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3.8">
      <c r="A530" s="49"/>
      <c r="B530" s="50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3.8">
      <c r="A531" s="49"/>
      <c r="B531" s="50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3.8">
      <c r="A532" s="49"/>
      <c r="B532" s="50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3.8">
      <c r="A533" s="49"/>
      <c r="B533" s="50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3.8">
      <c r="A534" s="49"/>
      <c r="B534" s="50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3.8">
      <c r="A535" s="49"/>
      <c r="B535" s="50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3.8">
      <c r="A536" s="49"/>
      <c r="B536" s="50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3.8">
      <c r="A537" s="49"/>
      <c r="B537" s="50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3.8">
      <c r="A538" s="49"/>
      <c r="B538" s="50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3.8">
      <c r="A539" s="49"/>
      <c r="B539" s="50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3.8">
      <c r="A540" s="49"/>
      <c r="B540" s="50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3.8">
      <c r="A541" s="49"/>
      <c r="B541" s="50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3.8">
      <c r="A542" s="49"/>
      <c r="B542" s="50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3.8">
      <c r="A543" s="49"/>
      <c r="B543" s="50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3.8">
      <c r="A544" s="49"/>
      <c r="B544" s="50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3.8">
      <c r="A545" s="49"/>
      <c r="B545" s="50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3.8">
      <c r="A546" s="49"/>
      <c r="B546" s="50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3.8">
      <c r="A547" s="49"/>
      <c r="B547" s="50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3.8">
      <c r="A548" s="49"/>
      <c r="B548" s="50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3.8">
      <c r="A549" s="49"/>
      <c r="B549" s="50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3.8">
      <c r="A550" s="49"/>
      <c r="B550" s="50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3.8">
      <c r="A551" s="49"/>
      <c r="B551" s="50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3.8">
      <c r="A552" s="49"/>
      <c r="B552" s="50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3.8">
      <c r="A553" s="49"/>
      <c r="B553" s="50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3.8">
      <c r="A554" s="49"/>
      <c r="B554" s="50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3.8">
      <c r="A555" s="49"/>
      <c r="B555" s="50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3.8">
      <c r="A556" s="49"/>
      <c r="B556" s="50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3.8">
      <c r="A557" s="49"/>
      <c r="B557" s="50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3.8">
      <c r="A558" s="49"/>
      <c r="B558" s="50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3.8">
      <c r="A559" s="49"/>
      <c r="B559" s="50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3.8">
      <c r="A560" s="49"/>
      <c r="B560" s="50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3.8">
      <c r="A561" s="49"/>
      <c r="B561" s="50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3.8">
      <c r="A562" s="49"/>
      <c r="B562" s="50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3.8">
      <c r="A563" s="49"/>
      <c r="B563" s="50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3.8">
      <c r="A564" s="49"/>
      <c r="B564" s="50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3.8">
      <c r="A565" s="49"/>
      <c r="B565" s="50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3.8">
      <c r="A566" s="49"/>
      <c r="B566" s="50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3.8">
      <c r="A567" s="49"/>
      <c r="B567" s="50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3.8">
      <c r="A568" s="49"/>
      <c r="B568" s="50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3.8">
      <c r="A569" s="49"/>
      <c r="B569" s="50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3.8">
      <c r="A570" s="49"/>
      <c r="B570" s="50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3.8">
      <c r="A571" s="49"/>
      <c r="B571" s="50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3.8">
      <c r="A572" s="49"/>
      <c r="B572" s="50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3.8">
      <c r="A573" s="49"/>
      <c r="B573" s="50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3.8">
      <c r="A574" s="49"/>
      <c r="B574" s="50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3.8">
      <c r="A575" s="49"/>
      <c r="B575" s="50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3.8">
      <c r="A576" s="49"/>
      <c r="B576" s="50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3.8">
      <c r="A577" s="49"/>
      <c r="B577" s="50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3.8">
      <c r="A578" s="49"/>
      <c r="B578" s="50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3.8">
      <c r="A579" s="49"/>
      <c r="B579" s="50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3.8">
      <c r="A580" s="49"/>
      <c r="B580" s="50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3.8">
      <c r="A581" s="49"/>
      <c r="B581" s="50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3.8">
      <c r="A582" s="49"/>
      <c r="B582" s="50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3.8">
      <c r="A583" s="49"/>
      <c r="B583" s="50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3.8">
      <c r="A584" s="49"/>
      <c r="B584" s="50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3.8">
      <c r="A585" s="49"/>
      <c r="B585" s="50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3.8">
      <c r="A586" s="49"/>
      <c r="B586" s="50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3.8">
      <c r="A587" s="49"/>
      <c r="B587" s="50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3.8">
      <c r="A588" s="49"/>
      <c r="B588" s="50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3.8">
      <c r="A589" s="49"/>
      <c r="B589" s="50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3.8">
      <c r="A590" s="49"/>
      <c r="B590" s="50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3.8">
      <c r="A591" s="49"/>
      <c r="B591" s="50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3.8">
      <c r="A592" s="49"/>
      <c r="B592" s="50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3.8">
      <c r="A593" s="49"/>
      <c r="B593" s="50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3.8">
      <c r="A594" s="49"/>
      <c r="B594" s="50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3.8">
      <c r="A595" s="49"/>
      <c r="B595" s="50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3.8">
      <c r="A596" s="49"/>
      <c r="B596" s="50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3.8">
      <c r="A597" s="49"/>
      <c r="B597" s="50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3.8">
      <c r="A598" s="49"/>
      <c r="B598" s="50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3.8">
      <c r="A599" s="49"/>
      <c r="B599" s="50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3.8">
      <c r="A600" s="49"/>
      <c r="B600" s="50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3.8">
      <c r="A601" s="49"/>
      <c r="B601" s="50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3.8">
      <c r="A602" s="49"/>
      <c r="B602" s="50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3.8">
      <c r="A603" s="49"/>
      <c r="B603" s="50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3.8">
      <c r="A604" s="49"/>
      <c r="B604" s="50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3.8">
      <c r="A605" s="49"/>
      <c r="B605" s="50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3.8">
      <c r="A606" s="49"/>
      <c r="B606" s="50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3.8">
      <c r="A607" s="49"/>
      <c r="B607" s="50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3.8">
      <c r="A608" s="49"/>
      <c r="B608" s="50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3.8">
      <c r="A609" s="49"/>
      <c r="B609" s="50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3.8">
      <c r="A610" s="49"/>
      <c r="B610" s="50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3.8">
      <c r="A611" s="49"/>
      <c r="B611" s="50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3.8">
      <c r="A612" s="49"/>
      <c r="B612" s="50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3.8">
      <c r="A613" s="49"/>
      <c r="B613" s="50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3.8">
      <c r="A614" s="49"/>
      <c r="B614" s="50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3.8">
      <c r="A615" s="49"/>
      <c r="B615" s="50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3.8">
      <c r="A616" s="49"/>
      <c r="B616" s="50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3.8">
      <c r="A617" s="49"/>
      <c r="B617" s="50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3.8">
      <c r="A618" s="49"/>
      <c r="B618" s="50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3.8">
      <c r="A619" s="49"/>
      <c r="B619" s="50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3.8">
      <c r="A620" s="49"/>
      <c r="B620" s="50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3.8">
      <c r="A621" s="49"/>
      <c r="B621" s="50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3.8">
      <c r="A622" s="49"/>
      <c r="B622" s="50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3.8">
      <c r="A623" s="49"/>
      <c r="B623" s="50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3.8">
      <c r="A624" s="49"/>
      <c r="B624" s="50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3.8">
      <c r="A625" s="49"/>
      <c r="B625" s="50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3.8">
      <c r="A626" s="49"/>
      <c r="B626" s="50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3.8">
      <c r="A627" s="49"/>
      <c r="B627" s="50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3.8">
      <c r="A628" s="49"/>
      <c r="B628" s="50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3.8">
      <c r="A629" s="49"/>
      <c r="B629" s="50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3.8">
      <c r="A630" s="49"/>
      <c r="B630" s="50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3.8">
      <c r="A631" s="49"/>
      <c r="B631" s="50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3.8">
      <c r="A632" s="49"/>
      <c r="B632" s="50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3.8">
      <c r="A633" s="49"/>
      <c r="B633" s="50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3.8">
      <c r="A634" s="49"/>
      <c r="B634" s="50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3.8">
      <c r="A635" s="49"/>
      <c r="B635" s="50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3.8">
      <c r="A636" s="49"/>
      <c r="B636" s="50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3.8">
      <c r="A637" s="49"/>
      <c r="B637" s="50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3.8">
      <c r="A638" s="49"/>
      <c r="B638" s="50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3.8">
      <c r="A639" s="49"/>
      <c r="B639" s="50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3.8">
      <c r="A640" s="49"/>
      <c r="B640" s="50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3.8">
      <c r="A641" s="49"/>
      <c r="B641" s="50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3.8">
      <c r="A642" s="49"/>
      <c r="B642" s="50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3.8">
      <c r="A643" s="49"/>
      <c r="B643" s="50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3.8">
      <c r="A644" s="49"/>
      <c r="B644" s="50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3.8">
      <c r="A645" s="49"/>
      <c r="B645" s="50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3.8">
      <c r="A646" s="49"/>
      <c r="B646" s="50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3.8">
      <c r="A647" s="49"/>
      <c r="B647" s="50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3.8">
      <c r="A648" s="49"/>
      <c r="B648" s="50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3.8">
      <c r="A649" s="49"/>
      <c r="B649" s="50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3.8">
      <c r="A650" s="49"/>
      <c r="B650" s="50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3.8">
      <c r="A651" s="49"/>
      <c r="B651" s="50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3.8">
      <c r="A652" s="49"/>
      <c r="B652" s="50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3.8">
      <c r="A653" s="49"/>
      <c r="B653" s="50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3.8">
      <c r="A654" s="49"/>
      <c r="B654" s="50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3.8">
      <c r="A655" s="49"/>
      <c r="B655" s="50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3.8">
      <c r="A656" s="49"/>
      <c r="B656" s="50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3.8">
      <c r="A657" s="49"/>
      <c r="B657" s="50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3.8">
      <c r="A658" s="49"/>
      <c r="B658" s="50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3.8">
      <c r="A659" s="49"/>
      <c r="B659" s="50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3.8">
      <c r="A660" s="49"/>
      <c r="B660" s="50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3.8">
      <c r="A661" s="49"/>
      <c r="B661" s="50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3.8">
      <c r="A662" s="49"/>
      <c r="B662" s="50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3.8">
      <c r="A663" s="49"/>
      <c r="B663" s="50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3.8">
      <c r="A664" s="49"/>
      <c r="B664" s="50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3.8">
      <c r="A665" s="49"/>
      <c r="B665" s="50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3.8">
      <c r="A666" s="49"/>
      <c r="B666" s="50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3.8">
      <c r="A667" s="49"/>
      <c r="B667" s="50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3.8">
      <c r="A668" s="49"/>
      <c r="B668" s="50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3.8">
      <c r="A669" s="49"/>
      <c r="B669" s="50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3.8">
      <c r="A670" s="49"/>
      <c r="B670" s="50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3.8">
      <c r="A671" s="49"/>
      <c r="B671" s="50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3.8">
      <c r="A672" s="49"/>
      <c r="B672" s="50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3.8">
      <c r="A673" s="49"/>
      <c r="B673" s="50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3.8">
      <c r="A674" s="49"/>
      <c r="B674" s="50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3.8">
      <c r="A675" s="49"/>
      <c r="B675" s="50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3.8">
      <c r="A676" s="49"/>
      <c r="B676" s="50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3.8">
      <c r="A677" s="49"/>
      <c r="B677" s="50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3.8">
      <c r="A678" s="49"/>
      <c r="B678" s="50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3.8">
      <c r="A679" s="49"/>
      <c r="B679" s="50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3.8">
      <c r="A680" s="49"/>
      <c r="B680" s="50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3.8">
      <c r="A681" s="49"/>
      <c r="B681" s="50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3.8">
      <c r="A682" s="49"/>
      <c r="B682" s="50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3.8">
      <c r="A683" s="49"/>
      <c r="B683" s="50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3.8">
      <c r="A684" s="49"/>
      <c r="B684" s="50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3.8">
      <c r="A685" s="49"/>
      <c r="B685" s="50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3.8">
      <c r="A686" s="49"/>
      <c r="B686" s="50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3.8">
      <c r="A687" s="49"/>
      <c r="B687" s="50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3.8">
      <c r="A688" s="49"/>
      <c r="B688" s="50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3.8">
      <c r="A689" s="49"/>
      <c r="B689" s="50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3.8">
      <c r="A690" s="49"/>
      <c r="B690" s="50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3.8">
      <c r="A691" s="49"/>
      <c r="B691" s="50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3.8">
      <c r="A692" s="49"/>
      <c r="B692" s="50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3.8">
      <c r="A693" s="49"/>
      <c r="B693" s="50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3.8">
      <c r="A694" s="49"/>
      <c r="B694" s="50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3.8">
      <c r="A695" s="49"/>
      <c r="B695" s="50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3.8">
      <c r="A696" s="49"/>
      <c r="B696" s="50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3.8">
      <c r="A697" s="49"/>
      <c r="B697" s="50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3.8">
      <c r="A698" s="49"/>
      <c r="B698" s="50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3.8">
      <c r="A699" s="49"/>
      <c r="B699" s="50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3.8">
      <c r="A700" s="49"/>
      <c r="B700" s="50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3.8">
      <c r="A701" s="49"/>
      <c r="B701" s="50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3.8">
      <c r="A702" s="49"/>
      <c r="B702" s="50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3.8">
      <c r="A703" s="49"/>
      <c r="B703" s="50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3.8">
      <c r="A704" s="49"/>
      <c r="B704" s="50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3.8">
      <c r="A705" s="49"/>
      <c r="B705" s="50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3.8">
      <c r="A706" s="49"/>
      <c r="B706" s="50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3.8">
      <c r="A707" s="49"/>
      <c r="B707" s="50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3.8">
      <c r="A708" s="49"/>
      <c r="B708" s="50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3.8">
      <c r="A709" s="49"/>
      <c r="B709" s="50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3.8">
      <c r="A710" s="49"/>
      <c r="B710" s="50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3.8">
      <c r="A711" s="49"/>
      <c r="B711" s="50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3.8">
      <c r="A712" s="49"/>
      <c r="B712" s="50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3.8">
      <c r="A713" s="49"/>
      <c r="B713" s="50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3.8">
      <c r="A714" s="49"/>
      <c r="B714" s="50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3.8">
      <c r="A715" s="49"/>
      <c r="B715" s="50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3.8">
      <c r="A716" s="49"/>
      <c r="B716" s="50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3.8">
      <c r="A717" s="49"/>
      <c r="B717" s="50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3.8">
      <c r="A718" s="49"/>
      <c r="B718" s="50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3.8">
      <c r="A719" s="49"/>
      <c r="B719" s="50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3.8">
      <c r="A720" s="49"/>
      <c r="B720" s="50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3.8">
      <c r="A721" s="49"/>
      <c r="B721" s="50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3.8">
      <c r="A722" s="49"/>
      <c r="B722" s="50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3.8">
      <c r="A723" s="49"/>
      <c r="B723" s="50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3.8">
      <c r="A724" s="49"/>
      <c r="B724" s="50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3.8">
      <c r="A725" s="49"/>
      <c r="B725" s="50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3.8">
      <c r="A726" s="49"/>
      <c r="B726" s="50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3.8">
      <c r="A727" s="49"/>
      <c r="B727" s="50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3.8">
      <c r="A728" s="49"/>
      <c r="B728" s="50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3.8">
      <c r="A729" s="49"/>
      <c r="B729" s="5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3.8">
      <c r="A730" s="49"/>
      <c r="B730" s="50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3.8">
      <c r="A731" s="49"/>
      <c r="B731" s="50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3.8">
      <c r="A732" s="49"/>
      <c r="B732" s="50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3.8">
      <c r="A733" s="49"/>
      <c r="B733" s="50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3.8">
      <c r="A734" s="49"/>
      <c r="B734" s="50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3.8">
      <c r="A735" s="49"/>
      <c r="B735" s="50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3.8">
      <c r="A736" s="49"/>
      <c r="B736" s="50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3.8">
      <c r="A737" s="49"/>
      <c r="B737" s="50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3.8">
      <c r="A738" s="49"/>
      <c r="B738" s="50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3.8">
      <c r="A739" s="49"/>
      <c r="B739" s="50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3.8">
      <c r="A740" s="49"/>
      <c r="B740" s="50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3.8">
      <c r="A741" s="49"/>
      <c r="B741" s="50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3.8">
      <c r="A742" s="49"/>
      <c r="B742" s="50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3.8">
      <c r="A743" s="49"/>
      <c r="B743" s="50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3.8">
      <c r="A744" s="49"/>
      <c r="B744" s="50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3.8">
      <c r="A745" s="49"/>
      <c r="B745" s="50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3.8">
      <c r="A746" s="49"/>
      <c r="B746" s="50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3.8">
      <c r="A747" s="49"/>
      <c r="B747" s="50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3.8">
      <c r="A748" s="49"/>
      <c r="B748" s="50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3.8">
      <c r="A749" s="49"/>
      <c r="B749" s="50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3.8">
      <c r="A750" s="49"/>
      <c r="B750" s="50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3.8">
      <c r="A751" s="49"/>
      <c r="B751" s="50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3.8">
      <c r="A752" s="49"/>
      <c r="B752" s="50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3.8">
      <c r="A753" s="49"/>
      <c r="B753" s="50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3.8">
      <c r="A754" s="49"/>
      <c r="B754" s="50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3.8">
      <c r="A755" s="49"/>
      <c r="B755" s="50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3.8">
      <c r="A756" s="49"/>
      <c r="B756" s="50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3.8">
      <c r="A757" s="49"/>
      <c r="B757" s="50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3.8">
      <c r="A758" s="49"/>
      <c r="B758" s="50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3.8">
      <c r="A759" s="49"/>
      <c r="B759" s="50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3.8">
      <c r="A760" s="49"/>
      <c r="B760" s="50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3.8">
      <c r="A761" s="49"/>
      <c r="B761" s="50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3.8">
      <c r="A762" s="49"/>
      <c r="B762" s="50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3.8">
      <c r="A763" s="49"/>
      <c r="B763" s="50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3.8">
      <c r="A764" s="49"/>
      <c r="B764" s="50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3.8">
      <c r="A765" s="49"/>
      <c r="B765" s="50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3.8">
      <c r="A766" s="49"/>
      <c r="B766" s="50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3.8">
      <c r="A767" s="49"/>
      <c r="B767" s="50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3.8">
      <c r="A768" s="49"/>
      <c r="B768" s="50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3.8">
      <c r="A769" s="49"/>
      <c r="B769" s="50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3.8">
      <c r="A770" s="49"/>
      <c r="B770" s="50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3.8">
      <c r="A771" s="49"/>
      <c r="B771" s="50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3.8">
      <c r="A772" s="49"/>
      <c r="B772" s="50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3.8">
      <c r="A773" s="49"/>
      <c r="B773" s="50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3.8">
      <c r="A774" s="49"/>
      <c r="B774" s="50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3.8">
      <c r="A775" s="49"/>
      <c r="B775" s="50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3.8">
      <c r="A776" s="49"/>
      <c r="B776" s="50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3.8">
      <c r="A777" s="49"/>
      <c r="B777" s="50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3.8">
      <c r="A778" s="49"/>
      <c r="B778" s="50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3.8">
      <c r="A779" s="49"/>
      <c r="B779" s="50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3.8">
      <c r="A780" s="49"/>
      <c r="B780" s="50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3.8">
      <c r="A781" s="49"/>
      <c r="B781" s="50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3.8">
      <c r="A782" s="49"/>
      <c r="B782" s="50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3.8">
      <c r="A783" s="49"/>
      <c r="B783" s="50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3.8">
      <c r="A784" s="49"/>
      <c r="B784" s="50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3.8">
      <c r="A785" s="49"/>
      <c r="B785" s="50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3.8">
      <c r="A786" s="49"/>
      <c r="B786" s="50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3.8">
      <c r="A787" s="49"/>
      <c r="B787" s="50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3.8">
      <c r="A788" s="49"/>
      <c r="B788" s="50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3.8">
      <c r="A789" s="49"/>
      <c r="B789" s="50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3.8">
      <c r="A790" s="49"/>
      <c r="B790" s="50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3.8">
      <c r="A791" s="49"/>
      <c r="B791" s="50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3.8">
      <c r="A792" s="49"/>
      <c r="B792" s="50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3.8">
      <c r="A793" s="49"/>
      <c r="B793" s="50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3.8">
      <c r="A794" s="49"/>
      <c r="B794" s="50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3.8">
      <c r="A795" s="49"/>
      <c r="B795" s="50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3.8">
      <c r="A796" s="49"/>
      <c r="B796" s="50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3.8">
      <c r="A797" s="49"/>
      <c r="B797" s="50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3.8">
      <c r="A798" s="49"/>
      <c r="B798" s="50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3.8">
      <c r="A799" s="49"/>
      <c r="B799" s="50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3.8">
      <c r="A800" s="49"/>
      <c r="B800" s="50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3.8">
      <c r="A801" s="49"/>
      <c r="B801" s="50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3.8">
      <c r="A802" s="49"/>
      <c r="B802" s="50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3.8">
      <c r="A803" s="49"/>
      <c r="B803" s="50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3.8">
      <c r="A804" s="49"/>
      <c r="B804" s="5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3.8">
      <c r="A805" s="49"/>
      <c r="B805" s="50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3.8">
      <c r="A806" s="49"/>
      <c r="B806" s="50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3.8">
      <c r="A807" s="49"/>
      <c r="B807" s="50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3.8">
      <c r="A808" s="49"/>
      <c r="B808" s="50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3.8">
      <c r="A809" s="49"/>
      <c r="B809" s="50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3.8">
      <c r="A810" s="49"/>
      <c r="B810" s="50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3.8">
      <c r="A811" s="49"/>
      <c r="B811" s="50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3.8">
      <c r="A812" s="49"/>
      <c r="B812" s="50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3.8">
      <c r="A813" s="49"/>
      <c r="B813" s="50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3.8">
      <c r="A814" s="49"/>
      <c r="B814" s="50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3.8">
      <c r="A815" s="49"/>
      <c r="B815" s="50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3.8">
      <c r="A816" s="49"/>
      <c r="B816" s="50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3.8">
      <c r="A817" s="49"/>
      <c r="B817" s="50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3.8">
      <c r="A818" s="49"/>
      <c r="B818" s="50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3.8">
      <c r="A819" s="49"/>
      <c r="B819" s="50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3.8">
      <c r="A820" s="49"/>
      <c r="B820" s="50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3.8">
      <c r="A821" s="49"/>
      <c r="B821" s="50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3.8">
      <c r="A822" s="49"/>
      <c r="B822" s="50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3.8">
      <c r="A823" s="49"/>
      <c r="B823" s="50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3.8">
      <c r="A824" s="49"/>
      <c r="B824" s="50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3.8">
      <c r="A825" s="49"/>
      <c r="B825" s="50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3.8">
      <c r="A826" s="49"/>
      <c r="B826" s="50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3.8">
      <c r="A827" s="49"/>
      <c r="B827" s="50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3.8">
      <c r="A828" s="49"/>
      <c r="B828" s="50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3.8">
      <c r="A829" s="49"/>
      <c r="B829" s="50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3.8">
      <c r="A830" s="49"/>
      <c r="B830" s="5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3.8">
      <c r="A831" s="49"/>
      <c r="B831" s="50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3.8">
      <c r="A832" s="49"/>
      <c r="B832" s="50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3.8">
      <c r="A833" s="49"/>
      <c r="B833" s="50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3.8">
      <c r="A834" s="49"/>
      <c r="B834" s="50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3.8">
      <c r="A835" s="49"/>
      <c r="B835" s="50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3.8">
      <c r="A836" s="49"/>
      <c r="B836" s="50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3.8">
      <c r="A837" s="49"/>
      <c r="B837" s="50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3.8">
      <c r="A838" s="49"/>
      <c r="B838" s="50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3.8">
      <c r="A839" s="49"/>
      <c r="B839" s="50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3.8">
      <c r="A840" s="49"/>
      <c r="B840" s="50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3.8">
      <c r="A841" s="49"/>
      <c r="B841" s="50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3.8">
      <c r="A842" s="49"/>
      <c r="B842" s="50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3.8">
      <c r="A843" s="49"/>
      <c r="B843" s="50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3.8">
      <c r="A844" s="49"/>
      <c r="B844" s="50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3.8">
      <c r="A845" s="49"/>
      <c r="B845" s="50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3.8">
      <c r="A846" s="49"/>
      <c r="B846" s="50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3.8">
      <c r="A847" s="49"/>
      <c r="B847" s="50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3.8">
      <c r="A848" s="49"/>
      <c r="B848" s="50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3.8">
      <c r="A849" s="49"/>
      <c r="B849" s="50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3.8">
      <c r="A850" s="49"/>
      <c r="B850" s="50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3.8">
      <c r="A851" s="49"/>
      <c r="B851" s="50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3.8">
      <c r="A852" s="49"/>
      <c r="B852" s="50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3.8">
      <c r="A853" s="49"/>
      <c r="B853" s="50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3.8">
      <c r="A854" s="49"/>
      <c r="B854" s="50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3.8">
      <c r="A855" s="49"/>
      <c r="B855" s="50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3.8">
      <c r="A856" s="49"/>
      <c r="B856" s="50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3.8">
      <c r="A857" s="49"/>
      <c r="B857" s="50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3.8">
      <c r="A858" s="49"/>
      <c r="B858" s="50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3.8">
      <c r="A859" s="49"/>
      <c r="B859" s="50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3.8">
      <c r="A860" s="49"/>
      <c r="B860" s="50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3.8">
      <c r="A861" s="49"/>
      <c r="B861" s="50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3.8">
      <c r="A862" s="49"/>
      <c r="B862" s="50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3.8">
      <c r="A863" s="49"/>
      <c r="B863" s="50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3.8">
      <c r="A864" s="49"/>
      <c r="B864" s="50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3.8">
      <c r="A865" s="49"/>
      <c r="B865" s="50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3.8">
      <c r="A866" s="49"/>
      <c r="B866" s="50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3.8">
      <c r="A867" s="49"/>
      <c r="B867" s="50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3.8">
      <c r="A868" s="49"/>
      <c r="B868" s="50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3.8">
      <c r="A869" s="49"/>
      <c r="B869" s="50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3.8">
      <c r="A870" s="49"/>
      <c r="B870" s="50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3.8">
      <c r="A871" s="49"/>
      <c r="B871" s="50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3.8">
      <c r="A872" s="49"/>
      <c r="B872" s="50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3.8">
      <c r="A873" s="49"/>
      <c r="B873" s="50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3.8">
      <c r="A874" s="49"/>
      <c r="B874" s="50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3.8">
      <c r="A875" s="49"/>
      <c r="B875" s="50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3.8">
      <c r="A876" s="49"/>
      <c r="B876" s="50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3.8">
      <c r="A877" s="49"/>
      <c r="B877" s="50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3.8">
      <c r="A878" s="49"/>
      <c r="B878" s="50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3.8">
      <c r="A879" s="49"/>
      <c r="B879" s="50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3.8">
      <c r="A880" s="49"/>
      <c r="B880" s="50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3.8">
      <c r="A881" s="49"/>
      <c r="B881" s="50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3.8">
      <c r="A882" s="49"/>
      <c r="B882" s="50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3.8">
      <c r="A883" s="49"/>
      <c r="B883" s="50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3.8">
      <c r="A884" s="49"/>
      <c r="B884" s="50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3.8">
      <c r="A885" s="49"/>
      <c r="B885" s="50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3.8">
      <c r="A886" s="49"/>
      <c r="B886" s="50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3.8">
      <c r="A887" s="49"/>
      <c r="B887" s="50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3.8">
      <c r="A888" s="49"/>
      <c r="B888" s="50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3.8">
      <c r="A889" s="49"/>
      <c r="B889" s="50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3.8">
      <c r="A890" s="49"/>
      <c r="B890" s="50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3.8">
      <c r="A891" s="49"/>
      <c r="B891" s="50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3.8">
      <c r="A892" s="49"/>
      <c r="B892" s="50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3.8">
      <c r="A893" s="49"/>
      <c r="B893" s="50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3.8">
      <c r="A894" s="49"/>
      <c r="B894" s="50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3.8">
      <c r="A895" s="49"/>
      <c r="B895" s="50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3.8">
      <c r="A896" s="49"/>
      <c r="B896" s="50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3.8">
      <c r="A897" s="49"/>
      <c r="B897" s="50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3.8">
      <c r="A898" s="49"/>
      <c r="B898" s="50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3.8">
      <c r="A899" s="49"/>
      <c r="B899" s="50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3.8">
      <c r="A900" s="49"/>
      <c r="B900" s="50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3.8">
      <c r="A901" s="49"/>
      <c r="B901" s="50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3.8">
      <c r="A902" s="49"/>
      <c r="B902" s="50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3.8">
      <c r="A903" s="49"/>
      <c r="B903" s="50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3.8">
      <c r="A904" s="49"/>
      <c r="B904" s="50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3.8">
      <c r="A905" s="49"/>
      <c r="B905" s="50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3.8">
      <c r="A906" s="49"/>
      <c r="B906" s="50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3.8">
      <c r="A907" s="49"/>
      <c r="B907" s="50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3.8">
      <c r="A908" s="49"/>
      <c r="B908" s="50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3.8">
      <c r="A909" s="49"/>
      <c r="B909" s="50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3.8">
      <c r="A910" s="49"/>
      <c r="B910" s="50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3.8">
      <c r="A911" s="49"/>
      <c r="B911" s="50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3.8">
      <c r="A912" s="49"/>
      <c r="B912" s="50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3.8">
      <c r="A913" s="49"/>
      <c r="B913" s="50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3.8">
      <c r="A914" s="49"/>
      <c r="B914" s="50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3.8">
      <c r="A915" s="49"/>
      <c r="B915" s="50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3.8">
      <c r="A916" s="49"/>
      <c r="B916" s="50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3.8">
      <c r="A917" s="49"/>
      <c r="B917" s="50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3.8">
      <c r="A918" s="49"/>
      <c r="B918" s="50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3.8">
      <c r="A919" s="49"/>
      <c r="B919" s="50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3.8">
      <c r="A920" s="49"/>
      <c r="B920" s="50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3.8">
      <c r="A921" s="49"/>
      <c r="B921" s="50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3.8">
      <c r="A922" s="49"/>
      <c r="B922" s="50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3.8">
      <c r="A923" s="49"/>
      <c r="B923" s="50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3.8">
      <c r="A924" s="49"/>
      <c r="B924" s="50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3.8">
      <c r="A925" s="49"/>
      <c r="B925" s="50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3.8">
      <c r="A926" s="49"/>
      <c r="B926" s="50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3.8">
      <c r="A927" s="49"/>
      <c r="B927" s="50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3.8">
      <c r="A928" s="49"/>
      <c r="B928" s="50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3.8">
      <c r="A929" s="49"/>
      <c r="B929" s="50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3.8">
      <c r="A930" s="49"/>
      <c r="B930" s="50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3.8">
      <c r="A931" s="49"/>
      <c r="B931" s="50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3.8">
      <c r="A932" s="49"/>
      <c r="B932" s="50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3.8">
      <c r="A933" s="49"/>
      <c r="B933" s="50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3.8">
      <c r="A934" s="49"/>
      <c r="B934" s="50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3.8">
      <c r="A935" s="49"/>
      <c r="B935" s="50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3.8">
      <c r="A936" s="49"/>
      <c r="B936" s="50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3.8">
      <c r="A937" s="49"/>
      <c r="B937" s="50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3.8">
      <c r="A938" s="49"/>
      <c r="B938" s="50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3.8">
      <c r="A939" s="49"/>
      <c r="B939" s="50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3.8">
      <c r="A940" s="49"/>
      <c r="B940" s="50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3.8">
      <c r="A941" s="49"/>
      <c r="B941" s="50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3.8">
      <c r="A942" s="49"/>
      <c r="B942" s="50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3.8">
      <c r="A943" s="49"/>
      <c r="B943" s="50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3.8">
      <c r="A944" s="49"/>
      <c r="B944" s="50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3.8">
      <c r="A945" s="49"/>
      <c r="B945" s="50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3.8">
      <c r="A946" s="49"/>
      <c r="B946" s="50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3.8">
      <c r="A947" s="49"/>
      <c r="B947" s="50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3.8">
      <c r="A948" s="49"/>
      <c r="B948" s="50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3.8">
      <c r="A949" s="49"/>
      <c r="B949" s="50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3.8">
      <c r="A950" s="49"/>
      <c r="B950" s="50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3.8">
      <c r="A951" s="49"/>
      <c r="B951" s="50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3.8">
      <c r="A952" s="49"/>
      <c r="B952" s="50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3.8">
      <c r="A953" s="49"/>
      <c r="B953" s="50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3.8">
      <c r="A954" s="49"/>
      <c r="B954" s="50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3.8">
      <c r="A955" s="49"/>
      <c r="B955" s="50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3.8">
      <c r="A956" s="49"/>
      <c r="B956" s="50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3.8">
      <c r="A957" s="49"/>
      <c r="B957" s="50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3.8">
      <c r="A958" s="49"/>
      <c r="B958" s="50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3.8">
      <c r="A959" s="49"/>
      <c r="B959" s="50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3.8">
      <c r="A960" s="49"/>
      <c r="B960" s="50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3.8">
      <c r="A961" s="49"/>
      <c r="B961" s="50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3.8">
      <c r="A962" s="49"/>
      <c r="B962" s="50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3.8">
      <c r="A963" s="49"/>
      <c r="B963" s="50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3.8">
      <c r="A964" s="49"/>
      <c r="B964" s="50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3.8">
      <c r="A965" s="49"/>
      <c r="B965" s="50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3.8">
      <c r="A966" s="49"/>
      <c r="B966" s="50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3.8">
      <c r="A967" s="49"/>
      <c r="B967" s="50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3.8">
      <c r="A968" s="49"/>
      <c r="B968" s="50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3.8">
      <c r="A969" s="49"/>
      <c r="B969" s="50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3.8">
      <c r="A970" s="49"/>
      <c r="B970" s="50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3.8">
      <c r="A971" s="49"/>
      <c r="B971" s="50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3.8">
      <c r="A972" s="49"/>
      <c r="B972" s="50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3.8">
      <c r="A973" s="49"/>
      <c r="B973" s="50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3.8">
      <c r="A974" s="49"/>
      <c r="B974" s="50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3.8">
      <c r="A975" s="49"/>
      <c r="B975" s="50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3.8">
      <c r="A976" s="49"/>
      <c r="B976" s="50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3.8">
      <c r="A977" s="49"/>
      <c r="B977" s="50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3.8">
      <c r="A978" s="49"/>
      <c r="B978" s="50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3.8">
      <c r="A979" s="49"/>
      <c r="B979" s="50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3.8">
      <c r="A980" s="49"/>
      <c r="B980" s="50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3.8">
      <c r="A981" s="49"/>
      <c r="B981" s="50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3.8">
      <c r="A982" s="49"/>
      <c r="B982" s="50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3.8">
      <c r="A983" s="49"/>
      <c r="B983" s="50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3.8">
      <c r="A984" s="49"/>
      <c r="B984" s="50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3.8">
      <c r="A985" s="49"/>
      <c r="B985" s="50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3.8">
      <c r="A986" s="49"/>
      <c r="B986" s="50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3.8">
      <c r="A987" s="49"/>
      <c r="B987" s="50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3.8">
      <c r="A988" s="49"/>
      <c r="B988" s="50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3.8">
      <c r="A989" s="49"/>
      <c r="B989" s="50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3.8">
      <c r="A990" s="49"/>
      <c r="B990" s="50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3.8">
      <c r="A991" s="49"/>
      <c r="B991" s="50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3.8">
      <c r="A992" s="49"/>
      <c r="B992" s="50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3.8">
      <c r="A993" s="49"/>
      <c r="B993" s="50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3.8">
      <c r="A994" s="49"/>
      <c r="B994" s="50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3.8">
      <c r="A995" s="49"/>
      <c r="B995" s="50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3.8">
      <c r="A996" s="49"/>
      <c r="B996" s="50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3.8">
      <c r="A997" s="49"/>
      <c r="B997" s="50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3.8">
      <c r="A998" s="49"/>
      <c r="B998" s="50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3.8">
      <c r="A999" s="49"/>
      <c r="B999" s="50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3.8">
      <c r="A1000" s="49"/>
      <c r="B1000" s="50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3.8">
      <c r="A1001" s="49"/>
      <c r="B1001" s="50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3.8">
      <c r="A1002" s="49"/>
      <c r="B1002" s="50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1:23" ht="13.8">
      <c r="A1003" s="49"/>
      <c r="B1003" s="50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1:23" ht="13.8">
      <c r="A1004" s="49"/>
      <c r="B1004" s="50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1:23" ht="13.8">
      <c r="A1005" s="49"/>
      <c r="B1005" s="50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1:23" ht="13.8">
      <c r="A1006" s="49"/>
      <c r="B1006" s="50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1:23" ht="13.8">
      <c r="A1007" s="49"/>
      <c r="B1007" s="50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</sheetData>
  <mergeCells count="22">
    <mergeCell ref="A44:D44"/>
    <mergeCell ref="A65:B65"/>
    <mergeCell ref="A92:B92"/>
    <mergeCell ref="A91:C91"/>
    <mergeCell ref="A9:B9"/>
    <mergeCell ref="A69:D69"/>
    <mergeCell ref="A38:D38"/>
    <mergeCell ref="A39:B39"/>
    <mergeCell ref="A64:C64"/>
    <mergeCell ref="A70:D70"/>
    <mergeCell ref="A17:C17"/>
    <mergeCell ref="A3:B3"/>
    <mergeCell ref="A2:B2"/>
    <mergeCell ref="A1:C1"/>
    <mergeCell ref="A43:D43"/>
    <mergeCell ref="A7:B7"/>
    <mergeCell ref="A8:B8"/>
    <mergeCell ref="A4:B4"/>
    <mergeCell ref="A6:B6"/>
    <mergeCell ref="A15:C15"/>
    <mergeCell ref="A14:C14"/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Scenario Allocations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Clark</dc:creator>
  <cp:lastModifiedBy>Kathleen Clark</cp:lastModifiedBy>
  <dcterms:created xsi:type="dcterms:W3CDTF">2016-10-07T19:53:43Z</dcterms:created>
  <dcterms:modified xsi:type="dcterms:W3CDTF">2016-10-07T19:53:43Z</dcterms:modified>
</cp:coreProperties>
</file>